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-10\Downloads\"/>
    </mc:Choice>
  </mc:AlternateContent>
  <bookViews>
    <workbookView xWindow="0" yWindow="0" windowWidth="20490" windowHeight="693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7" hidden="1">CAZUL!$A$1:$P$111</definedName>
    <definedName name="_xlnm._FilterDatabase" localSheetId="1" hidden="1">FINANCEIRO!$A$4:$N$114</definedName>
    <definedName name="_xlnm._FilterDatabase" localSheetId="15" hidden="1">FORNECEDOR!$A$1:$B$1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31" l="1"/>
  <c r="H6" i="31" s="1"/>
  <c r="O7" i="31"/>
  <c r="H7" i="31" s="1"/>
  <c r="O8" i="31"/>
  <c r="H8" i="31" s="1"/>
  <c r="O9" i="31"/>
  <c r="O10" i="31"/>
  <c r="H10" i="31" s="1"/>
  <c r="O11" i="31"/>
  <c r="H11" i="31" s="1"/>
  <c r="O12" i="31"/>
  <c r="H12" i="31" s="1"/>
  <c r="O13" i="31"/>
  <c r="O14" i="31"/>
  <c r="H14" i="31" s="1"/>
  <c r="O15" i="31"/>
  <c r="H15" i="31" s="1"/>
  <c r="O16" i="31"/>
  <c r="H16" i="31" s="1"/>
  <c r="O17" i="31"/>
  <c r="H17" i="31" s="1"/>
  <c r="O18" i="31"/>
  <c r="H18" i="31" s="1"/>
  <c r="O19" i="31"/>
  <c r="H19" i="31" s="1"/>
  <c r="O20" i="31"/>
  <c r="H20" i="31" s="1"/>
  <c r="O21" i="31"/>
  <c r="O22" i="31"/>
  <c r="H22" i="31" s="1"/>
  <c r="O23" i="31"/>
  <c r="H23" i="31" s="1"/>
  <c r="O24" i="31"/>
  <c r="H24" i="31" s="1"/>
  <c r="O25" i="31"/>
  <c r="O26" i="31"/>
  <c r="H26" i="31" s="1"/>
  <c r="O27" i="31"/>
  <c r="H27" i="31" s="1"/>
  <c r="O28" i="31"/>
  <c r="H28" i="31" s="1"/>
  <c r="O29" i="31"/>
  <c r="O30" i="31"/>
  <c r="H30" i="31" s="1"/>
  <c r="O31" i="31"/>
  <c r="H31" i="31" s="1"/>
  <c r="O32" i="31"/>
  <c r="H32" i="31" s="1"/>
  <c r="O33" i="31"/>
  <c r="O34" i="31"/>
  <c r="H34" i="31" s="1"/>
  <c r="O35" i="31"/>
  <c r="H35" i="31" s="1"/>
  <c r="O36" i="31"/>
  <c r="H36" i="31" s="1"/>
  <c r="O37" i="31"/>
  <c r="O38" i="31"/>
  <c r="H38" i="31" s="1"/>
  <c r="O39" i="31"/>
  <c r="H39" i="31" s="1"/>
  <c r="O40" i="31"/>
  <c r="H40" i="31" s="1"/>
  <c r="O41" i="31"/>
  <c r="O42" i="31"/>
  <c r="H42" i="31" s="1"/>
  <c r="O43" i="31"/>
  <c r="H43" i="31" s="1"/>
  <c r="O44" i="31"/>
  <c r="H44" i="31" s="1"/>
  <c r="O45" i="31"/>
  <c r="O46" i="31"/>
  <c r="H46" i="31" s="1"/>
  <c r="O47" i="31"/>
  <c r="H47" i="31" s="1"/>
  <c r="O48" i="31"/>
  <c r="H48" i="31" s="1"/>
  <c r="O49" i="31"/>
  <c r="H49" i="31" s="1"/>
  <c r="O50" i="31"/>
  <c r="H50" i="31" s="1"/>
  <c r="O51" i="31"/>
  <c r="H51" i="31" s="1"/>
  <c r="O52" i="31"/>
  <c r="H52" i="31" s="1"/>
  <c r="O53" i="31"/>
  <c r="O54" i="31"/>
  <c r="H54" i="31" s="1"/>
  <c r="O55" i="31"/>
  <c r="H55" i="31" s="1"/>
  <c r="O56" i="31"/>
  <c r="H56" i="31" s="1"/>
  <c r="O57" i="31"/>
  <c r="O58" i="31"/>
  <c r="H58" i="31" s="1"/>
  <c r="O59" i="31"/>
  <c r="H59" i="31" s="1"/>
  <c r="O60" i="31"/>
  <c r="H60" i="31" s="1"/>
  <c r="O61" i="31"/>
  <c r="O62" i="31"/>
  <c r="H62" i="31" s="1"/>
  <c r="O63" i="31"/>
  <c r="H63" i="31" s="1"/>
  <c r="O64" i="31"/>
  <c r="H64" i="31" s="1"/>
  <c r="O65" i="31"/>
  <c r="O66" i="31"/>
  <c r="H66" i="31" s="1"/>
  <c r="O67" i="31"/>
  <c r="H67" i="31" s="1"/>
  <c r="O68" i="31"/>
  <c r="H68" i="31" s="1"/>
  <c r="O69" i="31"/>
  <c r="O70" i="31"/>
  <c r="H70" i="31" s="1"/>
  <c r="O71" i="31"/>
  <c r="H71" i="31" s="1"/>
  <c r="O72" i="31"/>
  <c r="H72" i="31" s="1"/>
  <c r="O73" i="31"/>
  <c r="O74" i="31"/>
  <c r="H74" i="31" s="1"/>
  <c r="O75" i="31"/>
  <c r="H75" i="31" s="1"/>
  <c r="O76" i="31"/>
  <c r="H76" i="31" s="1"/>
  <c r="O77" i="31"/>
  <c r="O78" i="31"/>
  <c r="H78" i="31" s="1"/>
  <c r="O79" i="31"/>
  <c r="H79" i="31" s="1"/>
  <c r="O80" i="31"/>
  <c r="H80" i="31" s="1"/>
  <c r="O81" i="31"/>
  <c r="H81" i="31" s="1"/>
  <c r="O82" i="31"/>
  <c r="H82" i="31" s="1"/>
  <c r="O83" i="31"/>
  <c r="H83" i="31" s="1"/>
  <c r="O84" i="31"/>
  <c r="H84" i="31" s="1"/>
  <c r="O85" i="31"/>
  <c r="O86" i="31"/>
  <c r="H86" i="31" s="1"/>
  <c r="O87" i="31"/>
  <c r="H87" i="31" s="1"/>
  <c r="O88" i="31"/>
  <c r="H88" i="31" s="1"/>
  <c r="O89" i="31"/>
  <c r="O90" i="31"/>
  <c r="H90" i="31" s="1"/>
  <c r="O91" i="31"/>
  <c r="H91" i="31" s="1"/>
  <c r="O92" i="31"/>
  <c r="H92" i="31" s="1"/>
  <c r="O93" i="31"/>
  <c r="O94" i="31"/>
  <c r="H94" i="31" s="1"/>
  <c r="O95" i="31"/>
  <c r="H95" i="31" s="1"/>
  <c r="O96" i="31"/>
  <c r="H96" i="31" s="1"/>
  <c r="O97" i="31"/>
  <c r="O98" i="31"/>
  <c r="H98" i="31" s="1"/>
  <c r="O99" i="31"/>
  <c r="H99" i="31" s="1"/>
  <c r="O100" i="31"/>
  <c r="H100" i="31" s="1"/>
  <c r="O101" i="31"/>
  <c r="O102" i="31"/>
  <c r="H102" i="31" s="1"/>
  <c r="O103" i="31"/>
  <c r="H103" i="31" s="1"/>
  <c r="O104" i="31"/>
  <c r="H104" i="31" s="1"/>
  <c r="O105" i="31"/>
  <c r="O106" i="31"/>
  <c r="H106" i="31" s="1"/>
  <c r="O107" i="31"/>
  <c r="H107" i="31" s="1"/>
  <c r="O108" i="31"/>
  <c r="H108" i="31" s="1"/>
  <c r="O109" i="31"/>
  <c r="O110" i="31"/>
  <c r="H110" i="31" s="1"/>
  <c r="O111" i="31"/>
  <c r="H111" i="31" s="1"/>
  <c r="O112" i="31"/>
  <c r="H112" i="31" s="1"/>
  <c r="O113" i="31"/>
  <c r="H113" i="31" s="1"/>
  <c r="O114" i="31"/>
  <c r="H114" i="31" s="1"/>
  <c r="B6" i="31"/>
  <c r="C6" i="31"/>
  <c r="D6" i="31"/>
  <c r="G6" i="31"/>
  <c r="F6" i="31" s="1"/>
  <c r="I6" i="31"/>
  <c r="J6" i="31"/>
  <c r="K6" i="31"/>
  <c r="M6" i="31"/>
  <c r="B7" i="31"/>
  <c r="C7" i="31"/>
  <c r="D7" i="31"/>
  <c r="G7" i="31"/>
  <c r="F7" i="31" s="1"/>
  <c r="I7" i="31"/>
  <c r="J7" i="31"/>
  <c r="K7" i="31"/>
  <c r="M7" i="31"/>
  <c r="B8" i="31"/>
  <c r="C8" i="31"/>
  <c r="D8" i="31"/>
  <c r="E8" i="31"/>
  <c r="G8" i="31"/>
  <c r="F8" i="31" s="1"/>
  <c r="I8" i="31"/>
  <c r="J8" i="31"/>
  <c r="K8" i="31"/>
  <c r="M8" i="31"/>
  <c r="B9" i="31"/>
  <c r="C9" i="31"/>
  <c r="D9" i="31"/>
  <c r="E9" i="31"/>
  <c r="G9" i="31"/>
  <c r="F9" i="31" s="1"/>
  <c r="J9" i="31"/>
  <c r="K9" i="31"/>
  <c r="M9" i="31"/>
  <c r="B10" i="31"/>
  <c r="C10" i="31"/>
  <c r="D10" i="31"/>
  <c r="E10" i="31"/>
  <c r="G10" i="31"/>
  <c r="F10" i="31" s="1"/>
  <c r="J10" i="31"/>
  <c r="K10" i="31"/>
  <c r="M10" i="31"/>
  <c r="B11" i="31"/>
  <c r="C11" i="31"/>
  <c r="D11" i="31"/>
  <c r="E11" i="31"/>
  <c r="G11" i="31"/>
  <c r="F11" i="31" s="1"/>
  <c r="J11" i="31"/>
  <c r="K11" i="31"/>
  <c r="M11" i="31"/>
  <c r="B12" i="31"/>
  <c r="C12" i="31"/>
  <c r="D12" i="31"/>
  <c r="E12" i="31"/>
  <c r="G12" i="31"/>
  <c r="F12" i="31" s="1"/>
  <c r="J12" i="31"/>
  <c r="K12" i="31"/>
  <c r="M12" i="31"/>
  <c r="B13" i="31"/>
  <c r="C13" i="31"/>
  <c r="D13" i="31"/>
  <c r="E13" i="31"/>
  <c r="G13" i="31"/>
  <c r="F13" i="31" s="1"/>
  <c r="J13" i="31"/>
  <c r="K13" i="31"/>
  <c r="M13" i="31"/>
  <c r="B14" i="31"/>
  <c r="C14" i="31"/>
  <c r="D14" i="31"/>
  <c r="E14" i="31"/>
  <c r="G14" i="31"/>
  <c r="F14" i="31" s="1"/>
  <c r="J14" i="31"/>
  <c r="K14" i="31"/>
  <c r="M14" i="31"/>
  <c r="B15" i="31"/>
  <c r="C15" i="31"/>
  <c r="D15" i="31"/>
  <c r="G15" i="31"/>
  <c r="F15" i="31" s="1"/>
  <c r="J15" i="31"/>
  <c r="K15" i="31"/>
  <c r="M15" i="31"/>
  <c r="B16" i="31"/>
  <c r="C16" i="31"/>
  <c r="D16" i="31"/>
  <c r="E16" i="31"/>
  <c r="G16" i="31"/>
  <c r="F16" i="31" s="1"/>
  <c r="J16" i="31"/>
  <c r="K16" i="31"/>
  <c r="M16" i="31"/>
  <c r="B17" i="31"/>
  <c r="C17" i="31"/>
  <c r="D17" i="31"/>
  <c r="E17" i="31"/>
  <c r="G17" i="31"/>
  <c r="F17" i="31" s="1"/>
  <c r="J17" i="31"/>
  <c r="K17" i="31"/>
  <c r="M17" i="31"/>
  <c r="B18" i="31"/>
  <c r="C18" i="31"/>
  <c r="D18" i="31"/>
  <c r="E18" i="31"/>
  <c r="G18" i="31"/>
  <c r="F18" i="31" s="1"/>
  <c r="J18" i="31"/>
  <c r="K18" i="31"/>
  <c r="M18" i="31"/>
  <c r="B19" i="31"/>
  <c r="C19" i="31"/>
  <c r="D19" i="31"/>
  <c r="E19" i="31"/>
  <c r="G19" i="31"/>
  <c r="F19" i="31" s="1"/>
  <c r="J19" i="31"/>
  <c r="K19" i="31"/>
  <c r="M19" i="31"/>
  <c r="B20" i="31"/>
  <c r="C20" i="31"/>
  <c r="D20" i="31"/>
  <c r="E20" i="31"/>
  <c r="G20" i="31"/>
  <c r="F20" i="31" s="1"/>
  <c r="J20" i="31"/>
  <c r="K20" i="31"/>
  <c r="M20" i="31"/>
  <c r="B21" i="31"/>
  <c r="C21" i="31"/>
  <c r="D21" i="31"/>
  <c r="E21" i="31"/>
  <c r="G21" i="31"/>
  <c r="F21" i="31" s="1"/>
  <c r="J21" i="31"/>
  <c r="K21" i="31"/>
  <c r="M21" i="31"/>
  <c r="B22" i="31"/>
  <c r="C22" i="31"/>
  <c r="D22" i="31"/>
  <c r="E22" i="31"/>
  <c r="G22" i="31"/>
  <c r="F22" i="31" s="1"/>
  <c r="J22" i="31"/>
  <c r="K22" i="31"/>
  <c r="M22" i="31"/>
  <c r="B23" i="31"/>
  <c r="C23" i="31"/>
  <c r="D23" i="31"/>
  <c r="G23" i="31"/>
  <c r="F23" i="31" s="1"/>
  <c r="J23" i="31"/>
  <c r="K23" i="31"/>
  <c r="M23" i="31"/>
  <c r="B24" i="31"/>
  <c r="C24" i="31"/>
  <c r="D24" i="31"/>
  <c r="G24" i="31"/>
  <c r="F24" i="31" s="1"/>
  <c r="J24" i="31"/>
  <c r="K24" i="31"/>
  <c r="M24" i="31"/>
  <c r="B25" i="31"/>
  <c r="C25" i="31"/>
  <c r="D25" i="31"/>
  <c r="G25" i="31"/>
  <c r="F25" i="31" s="1"/>
  <c r="J25" i="31"/>
  <c r="K25" i="31"/>
  <c r="M25" i="31"/>
  <c r="B26" i="31"/>
  <c r="C26" i="31"/>
  <c r="D26" i="31"/>
  <c r="G26" i="31"/>
  <c r="F26" i="31" s="1"/>
  <c r="J26" i="31"/>
  <c r="K26" i="31"/>
  <c r="M26" i="31"/>
  <c r="B27" i="31"/>
  <c r="C27" i="31"/>
  <c r="D27" i="31"/>
  <c r="G27" i="31"/>
  <c r="F27" i="31" s="1"/>
  <c r="J27" i="31"/>
  <c r="K27" i="31"/>
  <c r="M27" i="31"/>
  <c r="B28" i="31"/>
  <c r="C28" i="31"/>
  <c r="D28" i="31"/>
  <c r="G28" i="31"/>
  <c r="F28" i="31" s="1"/>
  <c r="J28" i="31"/>
  <c r="K28" i="31"/>
  <c r="M28" i="31"/>
  <c r="B29" i="31"/>
  <c r="C29" i="31"/>
  <c r="D29" i="31"/>
  <c r="G29" i="31"/>
  <c r="F29" i="31" s="1"/>
  <c r="J29" i="31"/>
  <c r="K29" i="31"/>
  <c r="M29" i="31"/>
  <c r="B30" i="31"/>
  <c r="C30" i="31"/>
  <c r="D30" i="31"/>
  <c r="G30" i="31"/>
  <c r="F30" i="31" s="1"/>
  <c r="J30" i="31"/>
  <c r="K30" i="31"/>
  <c r="M30" i="31"/>
  <c r="B31" i="31"/>
  <c r="C31" i="31"/>
  <c r="D31" i="31"/>
  <c r="G31" i="31"/>
  <c r="F31" i="31" s="1"/>
  <c r="J31" i="31"/>
  <c r="K31" i="31"/>
  <c r="M31" i="31"/>
  <c r="B32" i="31"/>
  <c r="C32" i="31"/>
  <c r="D32" i="31"/>
  <c r="E32" i="31"/>
  <c r="G32" i="31"/>
  <c r="F32" i="31" s="1"/>
  <c r="J32" i="31"/>
  <c r="K32" i="31"/>
  <c r="M32" i="31"/>
  <c r="B33" i="31"/>
  <c r="C33" i="31"/>
  <c r="D33" i="31"/>
  <c r="E33" i="31"/>
  <c r="G33" i="31"/>
  <c r="F33" i="31" s="1"/>
  <c r="J33" i="31"/>
  <c r="K33" i="31"/>
  <c r="M33" i="31"/>
  <c r="B34" i="31"/>
  <c r="C34" i="31"/>
  <c r="D34" i="31"/>
  <c r="E34" i="31"/>
  <c r="G34" i="31"/>
  <c r="F34" i="31" s="1"/>
  <c r="I34" i="31"/>
  <c r="J34" i="31"/>
  <c r="K34" i="31"/>
  <c r="M34" i="31"/>
  <c r="B35" i="31"/>
  <c r="C35" i="31"/>
  <c r="D35" i="31"/>
  <c r="E35" i="31"/>
  <c r="G35" i="31"/>
  <c r="F35" i="31" s="1"/>
  <c r="J35" i="31"/>
  <c r="K35" i="31"/>
  <c r="M35" i="31"/>
  <c r="B36" i="31"/>
  <c r="C36" i="31"/>
  <c r="D36" i="31"/>
  <c r="E36" i="31"/>
  <c r="G36" i="31"/>
  <c r="F36" i="31" s="1"/>
  <c r="J36" i="31"/>
  <c r="K36" i="31"/>
  <c r="M36" i="31"/>
  <c r="B37" i="31"/>
  <c r="C37" i="31"/>
  <c r="D37" i="31"/>
  <c r="E37" i="31"/>
  <c r="G37" i="31"/>
  <c r="F37" i="31" s="1"/>
  <c r="J37" i="31"/>
  <c r="K37" i="31"/>
  <c r="M37" i="31"/>
  <c r="B38" i="31"/>
  <c r="C38" i="31"/>
  <c r="D38" i="31"/>
  <c r="E38" i="31"/>
  <c r="G38" i="31"/>
  <c r="F38" i="31" s="1"/>
  <c r="I38" i="31"/>
  <c r="J38" i="31"/>
  <c r="K38" i="31"/>
  <c r="M38" i="31"/>
  <c r="B39" i="31"/>
  <c r="C39" i="31"/>
  <c r="D39" i="31"/>
  <c r="E39" i="31"/>
  <c r="G39" i="31"/>
  <c r="F39" i="31" s="1"/>
  <c r="J39" i="31"/>
  <c r="K39" i="31"/>
  <c r="M39" i="31"/>
  <c r="B40" i="31"/>
  <c r="C40" i="31"/>
  <c r="D40" i="31"/>
  <c r="E40" i="31"/>
  <c r="G40" i="31"/>
  <c r="F40" i="31" s="1"/>
  <c r="J40" i="31"/>
  <c r="K40" i="31"/>
  <c r="M40" i="31"/>
  <c r="B41" i="31"/>
  <c r="C41" i="31"/>
  <c r="D41" i="31"/>
  <c r="E41" i="31"/>
  <c r="G41" i="31"/>
  <c r="F41" i="31" s="1"/>
  <c r="J41" i="31"/>
  <c r="K41" i="31"/>
  <c r="M41" i="31"/>
  <c r="B42" i="31"/>
  <c r="C42" i="31"/>
  <c r="D42" i="31"/>
  <c r="E42" i="31"/>
  <c r="G42" i="31"/>
  <c r="F42" i="31" s="1"/>
  <c r="I42" i="31"/>
  <c r="J42" i="31"/>
  <c r="K42" i="31"/>
  <c r="M42" i="31"/>
  <c r="B43" i="31"/>
  <c r="C43" i="31"/>
  <c r="D43" i="31"/>
  <c r="E43" i="31"/>
  <c r="G43" i="31"/>
  <c r="F43" i="31" s="1"/>
  <c r="J43" i="31"/>
  <c r="K43" i="31"/>
  <c r="M43" i="31"/>
  <c r="B44" i="31"/>
  <c r="C44" i="31"/>
  <c r="D44" i="31"/>
  <c r="E44" i="31"/>
  <c r="G44" i="31"/>
  <c r="F44" i="31" s="1"/>
  <c r="J44" i="31"/>
  <c r="K44" i="31"/>
  <c r="M44" i="31"/>
  <c r="B45" i="31"/>
  <c r="C45" i="31"/>
  <c r="D45" i="31"/>
  <c r="E45" i="31"/>
  <c r="G45" i="31"/>
  <c r="F45" i="31" s="1"/>
  <c r="J45" i="31"/>
  <c r="K45" i="31"/>
  <c r="M45" i="31"/>
  <c r="B46" i="31"/>
  <c r="C46" i="31"/>
  <c r="D46" i="31"/>
  <c r="E46" i="31"/>
  <c r="G46" i="31"/>
  <c r="F46" i="31" s="1"/>
  <c r="I46" i="31"/>
  <c r="J46" i="31"/>
  <c r="K46" i="31"/>
  <c r="M46" i="31"/>
  <c r="B47" i="31"/>
  <c r="C47" i="31"/>
  <c r="D47" i="31"/>
  <c r="E47" i="31"/>
  <c r="G47" i="31"/>
  <c r="F47" i="31" s="1"/>
  <c r="J47" i="31"/>
  <c r="K47" i="31"/>
  <c r="M47" i="31"/>
  <c r="B48" i="31"/>
  <c r="C48" i="31"/>
  <c r="D48" i="31"/>
  <c r="E48" i="31"/>
  <c r="G48" i="31"/>
  <c r="F48" i="31" s="1"/>
  <c r="J48" i="31"/>
  <c r="K48" i="31"/>
  <c r="M48" i="31"/>
  <c r="B49" i="31"/>
  <c r="C49" i="31"/>
  <c r="D49" i="31"/>
  <c r="E49" i="31"/>
  <c r="G49" i="31"/>
  <c r="F49" i="31" s="1"/>
  <c r="J49" i="31"/>
  <c r="K49" i="31"/>
  <c r="M49" i="31"/>
  <c r="B50" i="31"/>
  <c r="C50" i="31"/>
  <c r="D50" i="31"/>
  <c r="E50" i="31"/>
  <c r="G50" i="31"/>
  <c r="F50" i="31" s="1"/>
  <c r="J50" i="31"/>
  <c r="K50" i="31"/>
  <c r="M50" i="31"/>
  <c r="B51" i="31"/>
  <c r="C51" i="31"/>
  <c r="D51" i="31"/>
  <c r="E51" i="31"/>
  <c r="G51" i="31"/>
  <c r="F51" i="31" s="1"/>
  <c r="J51" i="31"/>
  <c r="K51" i="31"/>
  <c r="M51" i="31"/>
  <c r="B52" i="31"/>
  <c r="C52" i="31"/>
  <c r="D52" i="31"/>
  <c r="E52" i="31"/>
  <c r="G52" i="31"/>
  <c r="F52" i="31" s="1"/>
  <c r="J52" i="31"/>
  <c r="K52" i="31"/>
  <c r="M52" i="31"/>
  <c r="B53" i="31"/>
  <c r="C53" i="31"/>
  <c r="D53" i="31"/>
  <c r="G53" i="31"/>
  <c r="F53" i="31" s="1"/>
  <c r="J53" i="31"/>
  <c r="K53" i="31"/>
  <c r="M53" i="31"/>
  <c r="B54" i="31"/>
  <c r="C54" i="31"/>
  <c r="D54" i="31"/>
  <c r="G54" i="31"/>
  <c r="F54" i="31" s="1"/>
  <c r="I54" i="31"/>
  <c r="J54" i="31"/>
  <c r="K54" i="31"/>
  <c r="M54" i="31"/>
  <c r="B55" i="31"/>
  <c r="C55" i="31"/>
  <c r="D55" i="31"/>
  <c r="E55" i="31"/>
  <c r="G55" i="31"/>
  <c r="F55" i="31" s="1"/>
  <c r="J55" i="31"/>
  <c r="K55" i="31"/>
  <c r="M55" i="31"/>
  <c r="B56" i="31"/>
  <c r="C56" i="31"/>
  <c r="D56" i="31"/>
  <c r="E56" i="31"/>
  <c r="G56" i="31"/>
  <c r="F56" i="31" s="1"/>
  <c r="J56" i="31"/>
  <c r="K56" i="31"/>
  <c r="M56" i="31"/>
  <c r="B57" i="31"/>
  <c r="C57" i="31"/>
  <c r="D57" i="31"/>
  <c r="E57" i="31"/>
  <c r="G57" i="31"/>
  <c r="F57" i="31" s="1"/>
  <c r="J57" i="31"/>
  <c r="K57" i="31"/>
  <c r="M57" i="31"/>
  <c r="B58" i="31"/>
  <c r="C58" i="31"/>
  <c r="D58" i="31"/>
  <c r="E58" i="31"/>
  <c r="G58" i="31"/>
  <c r="F58" i="31" s="1"/>
  <c r="I58" i="31"/>
  <c r="J58" i="31"/>
  <c r="K58" i="31"/>
  <c r="M58" i="31"/>
  <c r="B59" i="31"/>
  <c r="C59" i="31"/>
  <c r="D59" i="31"/>
  <c r="E59" i="31"/>
  <c r="G59" i="31"/>
  <c r="F59" i="31" s="1"/>
  <c r="J59" i="31"/>
  <c r="K59" i="31"/>
  <c r="M59" i="31"/>
  <c r="B60" i="31"/>
  <c r="C60" i="31"/>
  <c r="D60" i="31"/>
  <c r="E60" i="31"/>
  <c r="G60" i="31"/>
  <c r="F60" i="31" s="1"/>
  <c r="J60" i="31"/>
  <c r="K60" i="31"/>
  <c r="M60" i="31"/>
  <c r="B61" i="31"/>
  <c r="C61" i="31"/>
  <c r="D61" i="31"/>
  <c r="E61" i="31"/>
  <c r="G61" i="31"/>
  <c r="F61" i="31" s="1"/>
  <c r="J61" i="31"/>
  <c r="K61" i="31"/>
  <c r="M61" i="31"/>
  <c r="B62" i="31"/>
  <c r="C62" i="31"/>
  <c r="D62" i="31"/>
  <c r="E62" i="31"/>
  <c r="G62" i="31"/>
  <c r="F62" i="31" s="1"/>
  <c r="I62" i="31"/>
  <c r="J62" i="31"/>
  <c r="K62" i="31"/>
  <c r="M62" i="31"/>
  <c r="B63" i="31"/>
  <c r="C63" i="31"/>
  <c r="D63" i="31"/>
  <c r="E63" i="31"/>
  <c r="G63" i="31"/>
  <c r="F63" i="31" s="1"/>
  <c r="I63" i="31"/>
  <c r="J63" i="31"/>
  <c r="K63" i="31"/>
  <c r="M63" i="31"/>
  <c r="B64" i="31"/>
  <c r="C64" i="31"/>
  <c r="D64" i="31"/>
  <c r="E64" i="31"/>
  <c r="G64" i="31"/>
  <c r="F64" i="31" s="1"/>
  <c r="J64" i="31"/>
  <c r="K64" i="31"/>
  <c r="M64" i="31"/>
  <c r="B65" i="31"/>
  <c r="C65" i="31"/>
  <c r="D65" i="31"/>
  <c r="E65" i="31"/>
  <c r="G65" i="31"/>
  <c r="F65" i="31" s="1"/>
  <c r="J65" i="31"/>
  <c r="K65" i="31"/>
  <c r="M65" i="31"/>
  <c r="B66" i="31"/>
  <c r="C66" i="31"/>
  <c r="D66" i="31"/>
  <c r="E66" i="31"/>
  <c r="G66" i="31"/>
  <c r="F66" i="31" s="1"/>
  <c r="I66" i="31"/>
  <c r="J66" i="31"/>
  <c r="K66" i="31"/>
  <c r="M66" i="31"/>
  <c r="B67" i="31"/>
  <c r="C67" i="31"/>
  <c r="D67" i="31"/>
  <c r="E67" i="31"/>
  <c r="G67" i="31"/>
  <c r="F67" i="31" s="1"/>
  <c r="I67" i="31"/>
  <c r="J67" i="31"/>
  <c r="K67" i="31"/>
  <c r="M67" i="31"/>
  <c r="B68" i="31"/>
  <c r="C68" i="31"/>
  <c r="D68" i="31"/>
  <c r="E68" i="31"/>
  <c r="G68" i="31"/>
  <c r="F68" i="31" s="1"/>
  <c r="J68" i="31"/>
  <c r="K68" i="31"/>
  <c r="M68" i="31"/>
  <c r="B69" i="31"/>
  <c r="C69" i="31"/>
  <c r="D69" i="31"/>
  <c r="E69" i="31"/>
  <c r="G69" i="31"/>
  <c r="F69" i="31" s="1"/>
  <c r="J69" i="31"/>
  <c r="K69" i="31"/>
  <c r="M69" i="31"/>
  <c r="B70" i="31"/>
  <c r="C70" i="31"/>
  <c r="D70" i="31"/>
  <c r="E70" i="31"/>
  <c r="G70" i="31"/>
  <c r="F70" i="31" s="1"/>
  <c r="I70" i="31"/>
  <c r="J70" i="31"/>
  <c r="K70" i="31"/>
  <c r="M70" i="31"/>
  <c r="B71" i="31"/>
  <c r="C71" i="31"/>
  <c r="D71" i="31"/>
  <c r="G71" i="31"/>
  <c r="F71" i="31" s="1"/>
  <c r="I71" i="31"/>
  <c r="J71" i="31"/>
  <c r="K71" i="31"/>
  <c r="M71" i="31"/>
  <c r="B72" i="31"/>
  <c r="C72" i="31"/>
  <c r="D72" i="31"/>
  <c r="E72" i="31"/>
  <c r="G72" i="31"/>
  <c r="F72" i="31" s="1"/>
  <c r="J72" i="31"/>
  <c r="K72" i="31"/>
  <c r="M72" i="31"/>
  <c r="B73" i="31"/>
  <c r="C73" i="31"/>
  <c r="D73" i="31"/>
  <c r="E73" i="31"/>
  <c r="G73" i="31"/>
  <c r="F73" i="31" s="1"/>
  <c r="J73" i="31"/>
  <c r="K73" i="31"/>
  <c r="M73" i="31"/>
  <c r="B74" i="31"/>
  <c r="C74" i="31"/>
  <c r="D74" i="31"/>
  <c r="E74" i="31"/>
  <c r="G74" i="31"/>
  <c r="F74" i="31" s="1"/>
  <c r="J74" i="31"/>
  <c r="K74" i="31"/>
  <c r="M74" i="31"/>
  <c r="B75" i="31"/>
  <c r="C75" i="31"/>
  <c r="D75" i="31"/>
  <c r="E75" i="31"/>
  <c r="G75" i="31"/>
  <c r="F75" i="31" s="1"/>
  <c r="I75" i="31"/>
  <c r="J75" i="31"/>
  <c r="K75" i="31"/>
  <c r="M75" i="31"/>
  <c r="B76" i="31"/>
  <c r="C76" i="31"/>
  <c r="D76" i="31"/>
  <c r="E76" i="31"/>
  <c r="G76" i="31"/>
  <c r="F76" i="31" s="1"/>
  <c r="J76" i="31"/>
  <c r="K76" i="31"/>
  <c r="M76" i="31"/>
  <c r="B77" i="31"/>
  <c r="C77" i="31"/>
  <c r="D77" i="31"/>
  <c r="G77" i="31"/>
  <c r="F77" i="31" s="1"/>
  <c r="J77" i="31"/>
  <c r="K77" i="31"/>
  <c r="M77" i="31"/>
  <c r="B78" i="31"/>
  <c r="C78" i="31"/>
  <c r="D78" i="31"/>
  <c r="E78" i="31"/>
  <c r="G78" i="31"/>
  <c r="F78" i="31" s="1"/>
  <c r="J78" i="31"/>
  <c r="K78" i="31"/>
  <c r="M78" i="31"/>
  <c r="B79" i="31"/>
  <c r="C79" i="31"/>
  <c r="D79" i="31"/>
  <c r="E79" i="31"/>
  <c r="G79" i="31"/>
  <c r="F79" i="31" s="1"/>
  <c r="J79" i="31"/>
  <c r="K79" i="31"/>
  <c r="M79" i="31"/>
  <c r="B80" i="31"/>
  <c r="C80" i="31"/>
  <c r="D80" i="31"/>
  <c r="E80" i="31"/>
  <c r="G80" i="31"/>
  <c r="F80" i="31" s="1"/>
  <c r="J80" i="31"/>
  <c r="K80" i="31"/>
  <c r="M80" i="31"/>
  <c r="B81" i="31"/>
  <c r="C81" i="31"/>
  <c r="D81" i="31"/>
  <c r="E81" i="31"/>
  <c r="G81" i="31"/>
  <c r="F81" i="31" s="1"/>
  <c r="J81" i="31"/>
  <c r="K81" i="31"/>
  <c r="M81" i="31"/>
  <c r="B82" i="31"/>
  <c r="C82" i="31"/>
  <c r="D82" i="31"/>
  <c r="E82" i="31"/>
  <c r="G82" i="31"/>
  <c r="F82" i="31" s="1"/>
  <c r="J82" i="31"/>
  <c r="K82" i="31"/>
  <c r="M82" i="31"/>
  <c r="B83" i="31"/>
  <c r="C83" i="31"/>
  <c r="D83" i="31"/>
  <c r="E83" i="31"/>
  <c r="G83" i="31"/>
  <c r="F83" i="31" s="1"/>
  <c r="J83" i="31"/>
  <c r="K83" i="31"/>
  <c r="M83" i="31"/>
  <c r="B84" i="31"/>
  <c r="C84" i="31"/>
  <c r="D84" i="31"/>
  <c r="G84" i="31"/>
  <c r="F84" i="31" s="1"/>
  <c r="J84" i="31"/>
  <c r="K84" i="31"/>
  <c r="M84" i="31"/>
  <c r="B85" i="31"/>
  <c r="C85" i="31"/>
  <c r="D85" i="31"/>
  <c r="G85" i="31"/>
  <c r="F85" i="31" s="1"/>
  <c r="J85" i="31"/>
  <c r="K85" i="31"/>
  <c r="M85" i="31"/>
  <c r="B86" i="31"/>
  <c r="C86" i="31"/>
  <c r="D86" i="31"/>
  <c r="E86" i="31"/>
  <c r="G86" i="31"/>
  <c r="F86" i="31" s="1"/>
  <c r="I86" i="31"/>
  <c r="J86" i="31"/>
  <c r="K86" i="31"/>
  <c r="M86" i="31"/>
  <c r="B87" i="31"/>
  <c r="C87" i="31"/>
  <c r="D87" i="31"/>
  <c r="E87" i="31"/>
  <c r="G87" i="31"/>
  <c r="F87" i="31" s="1"/>
  <c r="J87" i="31"/>
  <c r="K87" i="31"/>
  <c r="M87" i="31"/>
  <c r="B88" i="31"/>
  <c r="C88" i="31"/>
  <c r="D88" i="31"/>
  <c r="E88" i="31"/>
  <c r="G88" i="31"/>
  <c r="F88" i="31" s="1"/>
  <c r="J88" i="31"/>
  <c r="K88" i="31"/>
  <c r="M88" i="31"/>
  <c r="B89" i="31"/>
  <c r="C89" i="31"/>
  <c r="D89" i="31"/>
  <c r="E89" i="31"/>
  <c r="G89" i="31"/>
  <c r="F89" i="31" s="1"/>
  <c r="J89" i="31"/>
  <c r="K89" i="31"/>
  <c r="M89" i="31"/>
  <c r="B90" i="31"/>
  <c r="C90" i="31"/>
  <c r="D90" i="31"/>
  <c r="E90" i="31"/>
  <c r="G90" i="31"/>
  <c r="F90" i="31" s="1"/>
  <c r="I90" i="31"/>
  <c r="J90" i="31"/>
  <c r="K90" i="31"/>
  <c r="M90" i="31"/>
  <c r="B91" i="31"/>
  <c r="C91" i="31"/>
  <c r="D91" i="31"/>
  <c r="E91" i="31"/>
  <c r="G91" i="31"/>
  <c r="F91" i="31" s="1"/>
  <c r="J91" i="31"/>
  <c r="K91" i="31"/>
  <c r="M91" i="31"/>
  <c r="B92" i="31"/>
  <c r="C92" i="31"/>
  <c r="D92" i="31"/>
  <c r="E92" i="31"/>
  <c r="G92" i="31"/>
  <c r="F92" i="31" s="1"/>
  <c r="J92" i="31"/>
  <c r="K92" i="31"/>
  <c r="M92" i="31"/>
  <c r="B93" i="31"/>
  <c r="C93" i="31"/>
  <c r="D93" i="31"/>
  <c r="E93" i="31"/>
  <c r="G93" i="31"/>
  <c r="F93" i="31" s="1"/>
  <c r="J93" i="31"/>
  <c r="K93" i="31"/>
  <c r="M93" i="31"/>
  <c r="B94" i="31"/>
  <c r="C94" i="31"/>
  <c r="D94" i="31"/>
  <c r="E94" i="31"/>
  <c r="G94" i="31"/>
  <c r="F94" i="31" s="1"/>
  <c r="I94" i="31"/>
  <c r="J94" i="31"/>
  <c r="K94" i="31"/>
  <c r="M94" i="31"/>
  <c r="B95" i="31"/>
  <c r="C95" i="31"/>
  <c r="D95" i="31"/>
  <c r="E95" i="31"/>
  <c r="G95" i="31"/>
  <c r="F95" i="31" s="1"/>
  <c r="J95" i="31"/>
  <c r="K95" i="31"/>
  <c r="M95" i="31"/>
  <c r="B96" i="31"/>
  <c r="C96" i="31"/>
  <c r="D96" i="31"/>
  <c r="E96" i="31"/>
  <c r="G96" i="31"/>
  <c r="F96" i="31" s="1"/>
  <c r="J96" i="31"/>
  <c r="K96" i="31"/>
  <c r="M96" i="31"/>
  <c r="B97" i="31"/>
  <c r="C97" i="31"/>
  <c r="D97" i="31"/>
  <c r="E97" i="31"/>
  <c r="G97" i="31"/>
  <c r="F97" i="31" s="1"/>
  <c r="J97" i="31"/>
  <c r="K97" i="31"/>
  <c r="M97" i="31"/>
  <c r="B98" i="31"/>
  <c r="C98" i="31"/>
  <c r="D98" i="31"/>
  <c r="E98" i="31"/>
  <c r="G98" i="31"/>
  <c r="F98" i="31" s="1"/>
  <c r="I98" i="31"/>
  <c r="J98" i="31"/>
  <c r="K98" i="31"/>
  <c r="M98" i="31"/>
  <c r="B99" i="31"/>
  <c r="C99" i="31"/>
  <c r="D99" i="31"/>
  <c r="E99" i="31"/>
  <c r="G99" i="31"/>
  <c r="F99" i="31" s="1"/>
  <c r="J99" i="31"/>
  <c r="K99" i="31"/>
  <c r="M99" i="31"/>
  <c r="B100" i="31"/>
  <c r="C100" i="31"/>
  <c r="D100" i="31"/>
  <c r="E100" i="31"/>
  <c r="G100" i="31"/>
  <c r="F100" i="31" s="1"/>
  <c r="J100" i="31"/>
  <c r="K100" i="31"/>
  <c r="M100" i="31"/>
  <c r="B101" i="31"/>
  <c r="C101" i="31"/>
  <c r="D101" i="31"/>
  <c r="E101" i="31"/>
  <c r="G101" i="31"/>
  <c r="F101" i="31" s="1"/>
  <c r="J101" i="31"/>
  <c r="K101" i="31"/>
  <c r="M101" i="31"/>
  <c r="B102" i="31"/>
  <c r="C102" i="31"/>
  <c r="D102" i="31"/>
  <c r="E102" i="31"/>
  <c r="G102" i="31"/>
  <c r="F102" i="31" s="1"/>
  <c r="I102" i="31"/>
  <c r="J102" i="31"/>
  <c r="K102" i="31"/>
  <c r="M102" i="31"/>
  <c r="B103" i="31"/>
  <c r="C103" i="31"/>
  <c r="D103" i="31"/>
  <c r="E103" i="31"/>
  <c r="G103" i="31"/>
  <c r="F103" i="31" s="1"/>
  <c r="J103" i="31"/>
  <c r="K103" i="31"/>
  <c r="M103" i="31"/>
  <c r="B104" i="31"/>
  <c r="C104" i="31"/>
  <c r="D104" i="31"/>
  <c r="E104" i="31"/>
  <c r="G104" i="31"/>
  <c r="F104" i="31" s="1"/>
  <c r="J104" i="31"/>
  <c r="K104" i="31"/>
  <c r="M104" i="31"/>
  <c r="B105" i="31"/>
  <c r="C105" i="31"/>
  <c r="D105" i="31"/>
  <c r="E105" i="31"/>
  <c r="G105" i="31"/>
  <c r="F105" i="31" s="1"/>
  <c r="J105" i="31"/>
  <c r="K105" i="31"/>
  <c r="M105" i="31"/>
  <c r="B106" i="31"/>
  <c r="C106" i="31"/>
  <c r="D106" i="31"/>
  <c r="E106" i="31"/>
  <c r="G106" i="31"/>
  <c r="F106" i="31" s="1"/>
  <c r="I106" i="31"/>
  <c r="J106" i="31"/>
  <c r="K106" i="31"/>
  <c r="M106" i="31"/>
  <c r="B107" i="31"/>
  <c r="C107" i="31"/>
  <c r="D107" i="31"/>
  <c r="E107" i="31"/>
  <c r="G107" i="31"/>
  <c r="F107" i="31" s="1"/>
  <c r="J107" i="31"/>
  <c r="K107" i="31"/>
  <c r="M107" i="31"/>
  <c r="B108" i="31"/>
  <c r="C108" i="31"/>
  <c r="D108" i="31"/>
  <c r="E108" i="31"/>
  <c r="G108" i="31"/>
  <c r="F108" i="31" s="1"/>
  <c r="J108" i="31"/>
  <c r="K108" i="31"/>
  <c r="M108" i="31"/>
  <c r="B109" i="31"/>
  <c r="C109" i="31"/>
  <c r="D109" i="31"/>
  <c r="E109" i="31"/>
  <c r="G109" i="31"/>
  <c r="F109" i="31" s="1"/>
  <c r="J109" i="31"/>
  <c r="K109" i="31"/>
  <c r="M109" i="31"/>
  <c r="B110" i="31"/>
  <c r="C110" i="31"/>
  <c r="D110" i="31"/>
  <c r="E110" i="31"/>
  <c r="G110" i="31"/>
  <c r="F110" i="31" s="1"/>
  <c r="I110" i="31"/>
  <c r="J110" i="31"/>
  <c r="K110" i="31"/>
  <c r="M110" i="31"/>
  <c r="B111" i="31"/>
  <c r="C111" i="31"/>
  <c r="D111" i="31"/>
  <c r="E111" i="31"/>
  <c r="G111" i="31"/>
  <c r="F111" i="31" s="1"/>
  <c r="J111" i="31"/>
  <c r="K111" i="31"/>
  <c r="M111" i="31"/>
  <c r="B112" i="31"/>
  <c r="C112" i="31"/>
  <c r="D112" i="31"/>
  <c r="E112" i="31"/>
  <c r="G112" i="31"/>
  <c r="F112" i="31" s="1"/>
  <c r="J112" i="31"/>
  <c r="K112" i="31"/>
  <c r="M112" i="31"/>
  <c r="B113" i="31"/>
  <c r="C113" i="31"/>
  <c r="D113" i="31"/>
  <c r="E113" i="31"/>
  <c r="G113" i="31"/>
  <c r="F113" i="31" s="1"/>
  <c r="J113" i="31"/>
  <c r="K113" i="31"/>
  <c r="M113" i="31"/>
  <c r="B114" i="31"/>
  <c r="C114" i="31"/>
  <c r="D114" i="31"/>
  <c r="E114" i="31"/>
  <c r="G114" i="31"/>
  <c r="F114" i="31" s="1"/>
  <c r="I114" i="31"/>
  <c r="J114" i="31"/>
  <c r="K114" i="31"/>
  <c r="M114" i="31"/>
  <c r="I49" i="31" l="1"/>
  <c r="I17" i="31"/>
  <c r="I113" i="31"/>
  <c r="I81" i="31"/>
  <c r="I88" i="31"/>
  <c r="I104" i="31"/>
  <c r="I68" i="31"/>
  <c r="I64" i="31"/>
  <c r="I84" i="31"/>
  <c r="I40" i="31"/>
  <c r="I112" i="31"/>
  <c r="I100" i="31"/>
  <c r="I92" i="31"/>
  <c r="I72" i="31"/>
  <c r="I56" i="31"/>
  <c r="I52" i="31"/>
  <c r="I44" i="31"/>
  <c r="I32" i="31"/>
  <c r="I24" i="31"/>
  <c r="I20" i="31"/>
  <c r="I108" i="31"/>
  <c r="I96" i="31"/>
  <c r="I80" i="31"/>
  <c r="I76" i="31"/>
  <c r="I60" i="31"/>
  <c r="I48" i="31"/>
  <c r="I36" i="31"/>
  <c r="I28" i="31"/>
  <c r="I16" i="31"/>
  <c r="I12" i="31"/>
  <c r="I83" i="31"/>
  <c r="I11" i="31"/>
  <c r="I107" i="31"/>
  <c r="I103" i="31"/>
  <c r="I91" i="31"/>
  <c r="I87" i="31"/>
  <c r="I82" i="31"/>
  <c r="I79" i="31"/>
  <c r="I74" i="31"/>
  <c r="I51" i="31"/>
  <c r="I43" i="31"/>
  <c r="I39" i="31"/>
  <c r="I27" i="31"/>
  <c r="I23" i="31"/>
  <c r="I19" i="31"/>
  <c r="I10" i="31"/>
  <c r="I109" i="31"/>
  <c r="H109" i="31"/>
  <c r="I105" i="31"/>
  <c r="H105" i="31"/>
  <c r="I101" i="31"/>
  <c r="H101" i="31"/>
  <c r="I97" i="31"/>
  <c r="H97" i="31"/>
  <c r="I93" i="31"/>
  <c r="H93" i="31"/>
  <c r="I89" i="31"/>
  <c r="H89" i="31"/>
  <c r="I85" i="31"/>
  <c r="H85" i="31"/>
  <c r="I77" i="31"/>
  <c r="H77" i="31"/>
  <c r="I73" i="31"/>
  <c r="H73" i="31"/>
  <c r="I69" i="31"/>
  <c r="H69" i="31"/>
  <c r="I65" i="31"/>
  <c r="H65" i="31"/>
  <c r="I61" i="31"/>
  <c r="H61" i="31"/>
  <c r="I57" i="31"/>
  <c r="H57" i="31"/>
  <c r="I53" i="31"/>
  <c r="H53" i="31"/>
  <c r="I45" i="31"/>
  <c r="H45" i="31"/>
  <c r="I41" i="31"/>
  <c r="H41" i="31"/>
  <c r="I37" i="31"/>
  <c r="H37" i="31"/>
  <c r="I33" i="31"/>
  <c r="H33" i="31"/>
  <c r="I29" i="31"/>
  <c r="H29" i="31"/>
  <c r="I25" i="31"/>
  <c r="H25" i="31"/>
  <c r="I21" i="31"/>
  <c r="H21" i="31"/>
  <c r="I13" i="31"/>
  <c r="H13" i="31"/>
  <c r="I9" i="31"/>
  <c r="H9" i="31"/>
  <c r="I111" i="31"/>
  <c r="I99" i="31"/>
  <c r="I95" i="31"/>
  <c r="I78" i="31"/>
  <c r="I59" i="31"/>
  <c r="I55" i="31"/>
  <c r="I50" i="31"/>
  <c r="I47" i="31"/>
  <c r="I35" i="31"/>
  <c r="I31" i="31"/>
  <c r="I30" i="31"/>
  <c r="I26" i="31"/>
  <c r="I22" i="31"/>
  <c r="I18" i="31"/>
  <c r="I15" i="31"/>
  <c r="I14" i="31"/>
  <c r="B25" i="53"/>
  <c r="B9" i="53"/>
  <c r="A798" i="50"/>
  <c r="B798" i="50"/>
  <c r="A799" i="50"/>
  <c r="B799" i="50"/>
  <c r="A800" i="50"/>
  <c r="B800" i="50"/>
  <c r="A801" i="50"/>
  <c r="B801" i="50"/>
  <c r="A802" i="50"/>
  <c r="B802" i="50"/>
  <c r="A803" i="50"/>
  <c r="B803" i="50"/>
  <c r="A804" i="50"/>
  <c r="B804" i="50"/>
  <c r="A806" i="50"/>
  <c r="B806" i="50"/>
  <c r="A807" i="50"/>
  <c r="B807" i="50"/>
  <c r="A808" i="50"/>
  <c r="B808" i="50"/>
  <c r="A809" i="50"/>
  <c r="B809" i="50"/>
  <c r="B10" i="53" l="1"/>
  <c r="M5" i="31" l="1"/>
  <c r="C1" i="31" l="1"/>
  <c r="B5" i="31" l="1"/>
  <c r="A1" i="53" l="1"/>
  <c r="A5" i="53"/>
  <c r="B17" i="53"/>
  <c r="B26" i="53"/>
  <c r="C2" i="31" l="1"/>
  <c r="O5" i="31" l="1"/>
  <c r="H5" i="31" s="1"/>
  <c r="B29" i="49"/>
  <c r="B28" i="47"/>
  <c r="B28" i="48"/>
  <c r="B23" i="47"/>
  <c r="B23" i="48"/>
  <c r="E5" i="31"/>
  <c r="K5" i="31"/>
  <c r="J5" i="31"/>
  <c r="G5" i="31"/>
  <c r="F5" i="31" s="1"/>
  <c r="D5" i="31"/>
  <c r="C5" i="31"/>
  <c r="L5" i="31" l="1"/>
  <c r="L6" i="31" s="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1" s="1"/>
  <c r="L43" i="31" s="1"/>
  <c r="L44" i="31" s="1"/>
  <c r="L45" i="31" s="1"/>
  <c r="L46" i="31" s="1"/>
  <c r="L47" i="31" s="1"/>
  <c r="L48" i="31" s="1"/>
  <c r="L49" i="31" s="1"/>
  <c r="L50" i="31" s="1"/>
  <c r="L51" i="31" s="1"/>
  <c r="L52" i="31" s="1"/>
  <c r="L53" i="31" s="1"/>
  <c r="L54" i="31" s="1"/>
  <c r="L55" i="31" s="1"/>
  <c r="L56" i="31" s="1"/>
  <c r="L57" i="31" s="1"/>
  <c r="L58" i="31" s="1"/>
  <c r="L59" i="31" s="1"/>
  <c r="L60" i="31" s="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90" i="31" s="1"/>
  <c r="L91" i="31" s="1"/>
  <c r="L92" i="31" s="1"/>
  <c r="L93" i="31" s="1"/>
  <c r="L94" i="31" s="1"/>
  <c r="L95" i="31" s="1"/>
  <c r="L96" i="31" s="1"/>
  <c r="L97" i="31" s="1"/>
  <c r="L98" i="31" s="1"/>
  <c r="L99" i="31" s="1"/>
  <c r="L100" i="31" s="1"/>
  <c r="L101" i="31" s="1"/>
  <c r="L102" i="31" s="1"/>
  <c r="L103" i="31" s="1"/>
  <c r="L104" i="31" s="1"/>
  <c r="L105" i="31" s="1"/>
  <c r="L106" i="31" s="1"/>
  <c r="L107" i="31" s="1"/>
  <c r="L108" i="31" s="1"/>
  <c r="L109" i="31" s="1"/>
  <c r="L110" i="31" s="1"/>
  <c r="L111" i="31" s="1"/>
  <c r="L112" i="31" s="1"/>
  <c r="L113" i="31" s="1"/>
  <c r="L114" i="31" s="1"/>
  <c r="I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<sst xmlns="http://schemas.openxmlformats.org/spreadsheetml/2006/main" count="3753" uniqueCount="1867">
  <si>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</si>
  <si>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</si>
  <si>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</si>
  <si>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</si>
  <si>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</si>
  <si>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</si>
  <si>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</si>
  <si>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</si>
  <si>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</si>
  <si>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</si>
  <si>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</si>
  <si>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</si>
  <si>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</si>
  <si>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</si>
  <si>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</si>
  <si>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</si>
  <si>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</si>
  <si>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</si>
  <si>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</si>
  <si>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</si>
  <si>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</si>
  <si>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</si>
  <si>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</si>
  <si>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</si>
  <si>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</si>
  <si>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</si>
  <si>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</si>
  <si>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</si>
  <si>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</si>
  <si>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</si>
  <si>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</si>
  <si>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</si>
  <si>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</si>
  <si>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</si>
  <si>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</si>
  <si>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</si>
  <si>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</si>
  <si>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</si>
  <si>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</si>
  <si>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</si>
  <si>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</si>
  <si>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</si>
  <si>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</si>
  <si>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</si>
  <si>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</si>
  <si>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</si>
  <si>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</si>
  <si>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</si>
  <si>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</si>
  <si>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</si>
  <si>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</si>
  <si>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</si>
  <si>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</si>
  <si>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</si>
  <si>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</si>
  <si>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</si>
  <si>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</si>
  <si>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</si>
  <si>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</si>
  <si>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</si>
  <si>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</si>
  <si>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</si>
  <si>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</si>
  <si>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</si>
  <si>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</si>
  <si>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</si>
  <si>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</si>
  <si>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</si>
  <si>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</si>
  <si>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</si>
  <si>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</si>
  <si>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</si>
  <si>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</si>
  <si>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</si>
  <si>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</si>
  <si>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</si>
  <si>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</si>
  <si>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</si>
  <si>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</si>
  <si>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</si>
  <si>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</si>
  <si>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</si>
  <si>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</si>
  <si>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</si>
  <si>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</si>
  <si>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</si>
  <si>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</si>
  <si>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</si>
  <si>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</si>
  <si>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</si>
  <si>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</si>
  <si>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</si>
  <si>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</si>
  <si>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</si>
  <si>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</si>
  <si>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</si>
  <si>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</si>
  <si>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</si>
  <si>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</si>
  <si>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</si>
  <si>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</si>
  <si>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</si>
  <si>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</si>
  <si>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</si>
  <si>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</si>
  <si>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</si>
  <si>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</si>
  <si>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</si>
  <si>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</si>
  <si>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</si>
  <si>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</si>
  <si>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</si>
  <si>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</si>
  <si>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</si>
  <si>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</si>
  <si>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</si>
  <si>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</si>
  <si>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</si>
  <si>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</si>
  <si>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</si>
  <si>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</si>
  <si>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</si>
  <si>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</si>
  <si>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</si>
  <si>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</si>
  <si>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</si>
  <si>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</si>
  <si>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</si>
  <si>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</si>
  <si>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</si>
  <si>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</si>
  <si>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</si>
  <si>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</si>
  <si>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</si>
  <si>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</si>
  <si>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</si>
  <si>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</si>
  <si>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</si>
  <si>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</si>
  <si>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</si>
  <si>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</si>
  <si>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</si>
  <si>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</si>
  <si>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</si>
  <si>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</si>
  <si>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</si>
  <si>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</si>
  <si>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</si>
  <si>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</si>
  <si>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</si>
  <si>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</si>
  <si>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</si>
  <si>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</si>
  <si>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</si>
  <si>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</si>
  <si>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</si>
  <si>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</si>
  <si>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</si>
  <si>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</si>
  <si>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</si>
  <si>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</si>
  <si>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</si>
  <si>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</si>
  <si>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</si>
  <si>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</si>
  <si>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</si>
  <si>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</si>
  <si>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</si>
  <si>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</si>
  <si>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</si>
  <si>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</si>
  <si>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</si>
  <si>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</si>
  <si>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</si>
  <si>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</si>
  <si>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</si>
  <si>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</si>
  <si>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</si>
  <si>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</si>
  <si>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</si>
  <si>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</si>
  <si>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</si>
  <si>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</si>
  <si>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</si>
  <si>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</si>
  <si>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</si>
  <si>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</si>
  <si>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</si>
  <si>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</si>
  <si>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</si>
  <si>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</si>
  <si>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</si>
  <si>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</si>
  <si>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</si>
  <si>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</si>
  <si>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</si>
  <si>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</si>
  <si>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</si>
  <si>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</si>
  <si>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</si>
  <si>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</si>
  <si>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</si>
  <si>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</si>
  <si>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</si>
  <si>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</si>
  <si>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</si>
  <si>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</si>
  <si>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</si>
  <si>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</si>
  <si>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</si>
  <si>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</si>
  <si>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</si>
  <si>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</si>
  <si>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</si>
  <si>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</si>
  <si>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</si>
  <si>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</si>
  <si>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</si>
  <si>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</si>
  <si>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</si>
  <si>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</si>
  <si>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</si>
  <si>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</si>
  <si>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</si>
  <si>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</si>
  <si>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</si>
  <si>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</si>
  <si>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</si>
  <si>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</si>
  <si>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</si>
  <si>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</si>
  <si>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</si>
  <si>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</si>
  <si>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</si>
  <si>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</si>
  <si>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</si>
  <si>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</si>
  <si>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</si>
  <si>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</si>
  <si>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</si>
  <si>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</si>
  <si>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</si>
  <si>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</si>
  <si>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</si>
  <si>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</si>
  <si>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</si>
  <si>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</si>
  <si>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</si>
  <si>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</si>
  <si>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</si>
  <si>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</si>
  <si>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</si>
  <si>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</si>
  <si>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</si>
  <si>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</si>
  <si>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</si>
  <si>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</si>
  <si>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</si>
  <si>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</si>
  <si>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</si>
  <si>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</si>
  <si>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</si>
  <si>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</si>
  <si>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</si>
  <si>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</si>
  <si>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</si>
  <si>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</si>
  <si>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</si>
  <si>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</si>
  <si>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</si>
  <si>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</si>
  <si>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</si>
  <si>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</si>
  <si>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</si>
  <si>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</si>
  <si>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</si>
  <si>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</si>
  <si>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</si>
  <si>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</si>
  <si>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</si>
  <si>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</si>
  <si>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</si>
  <si>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</si>
  <si>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</si>
  <si>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</si>
  <si>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</si>
  <si>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</si>
  <si>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</si>
  <si>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</si>
  <si>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</si>
  <si>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</si>
  <si>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</si>
  <si>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</si>
  <si>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</si>
  <si>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</si>
  <si>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</si>
  <si>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</si>
  <si>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</si>
  <si>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</si>
  <si>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</si>
  <si>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</si>
  <si>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</si>
  <si>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</si>
  <si>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</si>
  <si>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</si>
  <si>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</si>
  <si>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</si>
  <si>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</si>
  <si>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</si>
  <si>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</si>
  <si>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</si>
  <si>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</si>
  <si>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</si>
  <si>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</si>
  <si>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</si>
  <si>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</si>
  <si>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</si>
  <si>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</si>
  <si>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</si>
  <si>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</si>
  <si>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</si>
  <si>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</si>
  <si>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</si>
  <si>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</si>
  <si>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</si>
  <si>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</si>
  <si>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</si>
  <si>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</si>
  <si>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</si>
  <si>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</si>
  <si>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</si>
  <si>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</si>
  <si>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</si>
  <si>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</si>
  <si>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</si>
  <si>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</si>
  <si>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</si>
  <si>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</si>
  <si>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</si>
  <si>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</si>
  <si>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</si>
  <si>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</si>
  <si>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</si>
  <si>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</si>
  <si>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</si>
  <si>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</si>
  <si>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</si>
  <si>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</si>
  <si>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</si>
  <si>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</si>
  <si>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</si>
  <si>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</si>
  <si>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</si>
  <si>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</si>
  <si>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</si>
  <si>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</si>
  <si>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</si>
  <si>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</si>
  <si>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</si>
  <si>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</si>
  <si>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</si>
  <si>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</si>
  <si>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</si>
  <si>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</si>
  <si>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</si>
  <si>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</si>
  <si>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</si>
  <si>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</si>
  <si>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</si>
  <si>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</si>
  <si>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</si>
  <si>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</si>
  <si>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</si>
  <si>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</si>
  <si>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</si>
  <si>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</si>
  <si>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</si>
  <si>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</si>
  <si>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</si>
  <si>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</si>
  <si>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</si>
  <si>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</si>
  <si>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</si>
  <si>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</si>
  <si>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</si>
  <si>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</si>
  <si>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</si>
  <si>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</si>
  <si>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</si>
  <si>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</si>
  <si>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</si>
  <si>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</si>
  <si>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</si>
  <si>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</si>
  <si>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</si>
  <si>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</si>
  <si>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</si>
  <si>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</si>
  <si>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</si>
  <si>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</si>
  <si>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</si>
  <si>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</si>
  <si>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</si>
  <si>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</si>
  <si>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</si>
  <si>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</si>
  <si>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</si>
  <si>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</si>
  <si>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</si>
  <si>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</si>
  <si>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</si>
  <si>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</si>
  <si>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</si>
  <si>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</si>
  <si>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</si>
  <si>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</si>
  <si>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</si>
  <si>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</si>
  <si>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</si>
  <si>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</si>
  <si>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</si>
  <si>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</si>
  <si>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</si>
  <si>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</si>
  <si>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</si>
  <si>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</si>
  <si>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</si>
  <si>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</si>
  <si>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</si>
  <si>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</si>
  <si>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</si>
  <si>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</si>
  <si>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</si>
  <si>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</si>
  <si>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</si>
  <si>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</si>
  <si>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</si>
  <si>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</si>
  <si>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</si>
  <si>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</si>
  <si>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</si>
  <si>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</si>
  <si>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</si>
  <si>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</si>
  <si>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</si>
  <si>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</si>
  <si>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</si>
  <si>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</si>
  <si>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</si>
  <si>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</si>
  <si>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</si>
  <si>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</si>
  <si>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</si>
  <si>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</si>
  <si>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</si>
  <si>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</si>
  <si>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</si>
  <si>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</si>
  <si>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</si>
  <si>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</si>
  <si>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</si>
  <si>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</si>
  <si>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</si>
  <si>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</si>
  <si>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</si>
  <si>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</si>
  <si>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</si>
  <si>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</si>
  <si>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</si>
  <si>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</si>
  <si>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</si>
  <si>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</si>
  <si>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</si>
  <si>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</si>
  <si>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</si>
  <si>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</si>
  <si>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</si>
  <si>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</si>
  <si>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</si>
  <si>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</si>
  <si>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</si>
  <si>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</si>
  <si>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</si>
  <si>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</si>
  <si>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</si>
  <si>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</si>
  <si>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</si>
  <si>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</si>
  <si>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</si>
  <si>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</si>
  <si>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</si>
  <si>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</si>
  <si>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</si>
  <si>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</si>
  <si>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</si>
  <si>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</si>
  <si>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</si>
  <si>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</si>
  <si>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</si>
  <si>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</si>
  <si>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</si>
  <si>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</si>
  <si>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</si>
  <si>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</si>
  <si>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</si>
  <si>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</si>
  <si>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</si>
  <si>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</si>
  <si>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</si>
  <si>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</si>
  <si>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</si>
  <si>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</si>
  <si>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</si>
  <si>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</si>
  <si>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</si>
  <si>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</si>
  <si>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</si>
  <si>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</si>
  <si>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</si>
  <si>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</si>
  <si>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</si>
  <si>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</si>
  <si>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</si>
  <si>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</si>
  <si>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</si>
  <si>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</si>
  <si>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</si>
  <si>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</si>
  <si>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</si>
  <si>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</si>
  <si>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</si>
  <si>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</si>
  <si>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</si>
  <si>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</si>
  <si>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</si>
  <si>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</si>
  <si>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</si>
  <si>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</si>
  <si>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</si>
  <si>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</si>
  <si>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</si>
  <si>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</si>
  <si>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</si>
  <si>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</si>
  <si>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</si>
  <si>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</si>
  <si>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</si>
  <si>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</si>
  <si>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</si>
  <si>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</si>
  <si>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</si>
  <si>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</si>
  <si>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</si>
  <si>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</si>
  <si>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</si>
  <si>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</si>
  <si>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</si>
  <si>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</si>
  <si>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</si>
  <si>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</si>
  <si>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</si>
  <si>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</si>
  <si>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</si>
  <si>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</si>
  <si>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</si>
  <si>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</si>
  <si>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</si>
  <si>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</si>
  <si>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</si>
  <si>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</si>
  <si>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</si>
  <si>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</si>
  <si>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</si>
  <si>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</si>
  <si>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</si>
  <si>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</si>
  <si>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</si>
  <si>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</si>
  <si>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</si>
  <si>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</si>
  <si>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</si>
  <si>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</si>
  <si>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</si>
  <si>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</si>
  <si>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</si>
  <si>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</si>
  <si>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</si>
  <si>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</si>
  <si>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</si>
  <si>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</si>
  <si>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</si>
  <si>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</si>
  <si>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</si>
  <si>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</si>
  <si>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</si>
  <si>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</si>
  <si>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</si>
  <si>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</si>
  <si>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</si>
  <si>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</si>
  <si>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</si>
  <si>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</si>
  <si>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</si>
  <si>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</si>
  <si>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</si>
  <si>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</si>
  <si>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</si>
  <si>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</si>
  <si>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</si>
  <si>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</si>
  <si>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</si>
  <si>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</si>
  <si>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</si>
  <si>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</si>
  <si>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</si>
  <si>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</si>
  <si>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</si>
  <si>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</si>
  <si>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</si>
  <si>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</si>
  <si>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</si>
  <si>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</si>
  <si>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</si>
  <si>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</si>
  <si>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</si>
  <si>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</si>
  <si>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</si>
  <si>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</si>
  <si>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</si>
  <si>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</si>
  <si>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</si>
  <si>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</si>
  <si>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</si>
  <si>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</si>
  <si>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</si>
  <si>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</si>
  <si>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</si>
  <si>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</si>
  <si>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</si>
  <si>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</si>
  <si>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</si>
  <si>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</si>
  <si>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</si>
  <si>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</si>
  <si>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</si>
  <si>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</si>
  <si>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</si>
  <si>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</si>
  <si>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</si>
  <si>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</si>
  <si>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</si>
  <si>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</si>
  <si>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</si>
  <si>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</si>
  <si>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</si>
  <si>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</si>
  <si>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</si>
  <si>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</si>
  <si>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</si>
  <si>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</si>
  <si>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</si>
  <si>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</si>
  <si>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</si>
  <si>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</si>
  <si>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</si>
  <si>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</si>
  <si>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</si>
  <si>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</si>
  <si>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</si>
  <si>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</si>
  <si>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</si>
  <si>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</si>
  <si>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</si>
  <si>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</si>
  <si>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</si>
  <si>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</si>
  <si>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</si>
  <si>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</si>
  <si>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</si>
  <si>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</si>
  <si>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</si>
  <si>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</si>
  <si>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</si>
  <si>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</si>
  <si>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</si>
  <si>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</si>
  <si>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</si>
  <si>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</si>
  <si>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</si>
  <si>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</si>
  <si>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</si>
  <si>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</si>
  <si>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</si>
  <si>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</si>
  <si>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</si>
  <si>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</si>
  <si>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</si>
  <si>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</si>
  <si>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</si>
  <si>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</si>
  <si>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</si>
  <si>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</si>
  <si>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</si>
  <si>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</si>
  <si>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</si>
  <si>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</si>
  <si>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</si>
  <si>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</si>
  <si>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</si>
  <si>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</si>
  <si>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</si>
  <si>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</si>
  <si>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</si>
  <si>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</si>
  <si>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</si>
  <si>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</si>
  <si>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</si>
  <si>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</si>
  <si>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</si>
  <si>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</si>
  <si>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</si>
  <si>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</si>
  <si>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</si>
  <si>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</si>
  <si>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</si>
  <si>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</si>
  <si>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</si>
  <si>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</si>
  <si>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</si>
  <si>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</si>
  <si>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</si>
  <si>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</si>
  <si>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</si>
  <si>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</si>
  <si>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</si>
  <si>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</si>
  <si>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</si>
  <si>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</si>
  <si>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</si>
  <si>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</si>
  <si>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</si>
  <si>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</si>
  <si>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</si>
  <si>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</si>
  <si>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</si>
  <si>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</si>
  <si>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</si>
  <si>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</si>
  <si>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</si>
  <si>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</si>
  <si>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</si>
  <si>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</si>
  <si>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</si>
  <si>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</si>
  <si>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</si>
  <si>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</si>
  <si>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</si>
  <si>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</si>
  <si>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</si>
  <si>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</si>
  <si>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</si>
  <si>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</si>
  <si>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</si>
  <si>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</si>
  <si>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</si>
  <si>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</si>
  <si>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</si>
  <si>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</si>
  <si>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</si>
  <si>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</si>
  <si>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</si>
  <si>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</si>
  <si>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</si>
  <si>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</si>
  <si>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</si>
  <si>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</si>
  <si>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</si>
  <si>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</si>
  <si>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</si>
  <si>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</si>
  <si>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</si>
  <si>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</si>
  <si>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</si>
  <si>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</si>
  <si>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</si>
  <si>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</si>
  <si>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</si>
  <si>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</si>
  <si>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</si>
  <si>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</si>
  <si>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</si>
  <si>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</si>
  <si>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</si>
  <si>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</si>
  <si>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</si>
  <si>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</si>
  <si>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</si>
  <si>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</si>
  <si>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</si>
  <si>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</si>
  <si>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</si>
  <si>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</si>
  <si>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</si>
  <si>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</si>
  <si>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</si>
  <si>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</si>
  <si>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</si>
  <si>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</si>
  <si>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</si>
  <si>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</si>
  <si>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</si>
  <si>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</si>
  <si>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</si>
  <si>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</si>
  <si>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</si>
  <si>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</si>
  <si>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</si>
  <si>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</si>
  <si>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</si>
  <si>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</si>
  <si>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</si>
  <si>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</si>
  <si>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</si>
  <si>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</si>
  <si>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</si>
  <si>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</si>
  <si>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</si>
  <si>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</si>
  <si>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</si>
  <si>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</si>
  <si>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</si>
  <si>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</si>
  <si>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</si>
  <si>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</si>
  <si>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</si>
  <si>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</si>
  <si>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</si>
  <si>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</si>
  <si>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</si>
  <si>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</si>
  <si>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</si>
  <si>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</si>
  <si>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</si>
  <si>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</si>
  <si>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</si>
  <si>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</si>
  <si>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</si>
  <si>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</si>
  <si>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</si>
  <si>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</si>
  <si>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</si>
  <si>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</si>
  <si>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</si>
  <si>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</si>
  <si>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</si>
  <si>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</si>
  <si>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</si>
  <si>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</si>
  <si>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</si>
  <si>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</si>
  <si>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</si>
  <si>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</si>
  <si>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</si>
  <si>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</si>
  <si>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</si>
  <si>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</si>
  <si>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</si>
  <si>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</si>
  <si>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</si>
  <si>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</si>
  <si>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</si>
  <si>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</si>
  <si>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</si>
  <si>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</si>
  <si>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</si>
  <si>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</si>
  <si>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</si>
  <si>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</si>
  <si>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</si>
  <si>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</si>
  <si>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</si>
  <si>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</si>
  <si>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</si>
  <si>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</si>
  <si>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</si>
  <si>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</si>
  <si>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</si>
  <si>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</si>
  <si>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</si>
  <si>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</si>
  <si>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</si>
  <si>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</si>
  <si>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</si>
  <si>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</si>
  <si>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</si>
  <si>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</si>
  <si>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</si>
  <si>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</si>
  <si>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</si>
  <si>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</si>
  <si>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</si>
  <si>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</si>
  <si>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</si>
  <si>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</si>
  <si>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</si>
  <si>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</si>
  <si>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</si>
  <si>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</si>
  <si>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</si>
  <si>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</si>
  <si>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</si>
  <si>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</si>
  <si>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</si>
  <si>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</si>
  <si>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</si>
  <si>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</si>
  <si>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</si>
  <si>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</si>
  <si>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</si>
  <si>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</si>
  <si>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</si>
  <si>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</si>
  <si>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</si>
  <si>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</si>
  <si>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</si>
  <si>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</si>
  <si>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</si>
  <si>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</si>
  <si>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</si>
  <si>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</si>
  <si>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</si>
  <si>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</si>
  <si>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</si>
  <si>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</si>
  <si>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</si>
  <si>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</si>
  <si>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</si>
  <si>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</si>
  <si>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</si>
  <si>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</si>
  <si>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</si>
  <si>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</si>
  <si>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</si>
  <si>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</si>
  <si>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</si>
  <si>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</si>
  <si>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</si>
  <si>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</si>
  <si>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</si>
  <si>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</si>
  <si>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</si>
  <si>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</si>
  <si>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</si>
  <si>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</si>
  <si>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</si>
  <si>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</si>
  <si>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</si>
  <si>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</si>
  <si>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</si>
  <si>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</si>
  <si>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</si>
  <si>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</si>
  <si>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</si>
  <si>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</si>
  <si>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</si>
  <si>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</si>
  <si>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</si>
  <si>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</si>
  <si>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</si>
  <si>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</si>
  <si>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</si>
  <si>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</si>
  <si>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</si>
  <si>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</si>
  <si>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</si>
  <si>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</si>
  <si>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</si>
  <si>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</si>
  <si>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</si>
  <si>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</si>
  <si>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</si>
  <si>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</si>
  <si>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</si>
  <si>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</si>
  <si>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</si>
  <si>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</si>
  <si>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</si>
  <si>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</si>
  <si>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</si>
  <si>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</si>
  <si>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</si>
  <si>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</si>
  <si>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</si>
  <si>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</si>
  <si>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</si>
  <si>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</si>
  <si>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</si>
  <si>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</si>
  <si>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</si>
  <si>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</si>
  <si>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</si>
  <si>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</si>
  <si>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</si>
  <si>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</si>
  <si>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</si>
  <si>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</si>
  <si>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</si>
  <si>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</si>
  <si>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</si>
  <si>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</si>
  <si>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</si>
  <si>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</si>
  <si>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</si>
  <si>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</si>
  <si>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</si>
  <si>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</si>
  <si>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</si>
  <si>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</si>
  <si>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</si>
  <si>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</si>
  <si>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</si>
  <si>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</si>
  <si>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</si>
  <si>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</si>
  <si>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</si>
  <si>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</si>
  <si>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</si>
  <si>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</si>
  <si>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</si>
  <si>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</si>
  <si>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</si>
  <si>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</si>
  <si>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</si>
  <si>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</si>
  <si>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</si>
  <si>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</si>
  <si>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</si>
  <si>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</si>
  <si>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</si>
  <si>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</si>
  <si>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</si>
  <si>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</si>
  <si>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</si>
  <si>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</si>
  <si>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</si>
  <si>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</si>
  <si>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</si>
  <si>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</si>
  <si>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</si>
  <si>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</si>
  <si>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</si>
  <si>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</si>
  <si>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</si>
  <si>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</si>
  <si>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</si>
  <si>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</si>
  <si>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</si>
  <si>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</si>
  <si>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</si>
  <si>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</si>
  <si>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</si>
  <si>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</si>
  <si>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</si>
  <si>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</si>
  <si>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</si>
  <si>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</si>
  <si>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</si>
  <si>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</si>
  <si>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</si>
  <si>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</si>
  <si>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</si>
  <si>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</si>
  <si>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</si>
  <si>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</si>
  <si>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</si>
  <si>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</si>
  <si>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</si>
  <si>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</si>
  <si>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</si>
  <si>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</si>
  <si>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</si>
  <si>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</si>
  <si>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</si>
  <si>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</si>
  <si>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</si>
  <si>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</si>
  <si>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</si>
  <si>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</si>
  <si>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</si>
  <si>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</si>
  <si>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</si>
  <si>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</si>
  <si>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</si>
  <si>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</si>
  <si>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</si>
  <si>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</si>
  <si>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</si>
  <si>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</si>
  <si>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</si>
  <si>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</si>
  <si>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</si>
  <si>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</si>
  <si>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</si>
  <si>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</si>
  <si>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</si>
  <si>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</si>
  <si>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</si>
  <si>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</si>
  <si>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</si>
  <si>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</si>
  <si>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</si>
  <si>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</si>
  <si>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</si>
  <si>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</si>
  <si>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</si>
  <si>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</si>
  <si>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</si>
  <si>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</si>
  <si>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</si>
  <si>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</si>
  <si>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</si>
  <si>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</si>
  <si>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</si>
  <si>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</si>
  <si>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</si>
  <si>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</si>
  <si>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</si>
  <si>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</si>
  <si>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</si>
  <si>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</si>
  <si>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</si>
  <si>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</si>
  <si>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</si>
  <si>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</si>
  <si>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</si>
  <si>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</si>
  <si>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</si>
  <si>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</si>
  <si>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</si>
  <si>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</si>
  <si>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</si>
  <si>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</si>
  <si>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</si>
  <si>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</si>
  <si>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</si>
  <si>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</si>
  <si>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</si>
  <si>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</si>
  <si>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</si>
  <si>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</si>
  <si>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</si>
  <si>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</si>
  <si>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</si>
  <si>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</si>
  <si>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</si>
  <si>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</si>
  <si>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</si>
  <si>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</si>
  <si>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</si>
  <si>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</si>
  <si>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</si>
  <si>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</si>
  <si>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</si>
  <si>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</si>
  <si>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</si>
  <si>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</si>
  <si>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</si>
  <si>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</si>
  <si>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</si>
  <si>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</si>
  <si>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</si>
  <si>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</si>
  <si>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</si>
  <si>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</si>
  <si>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</si>
  <si>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</si>
  <si>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</si>
  <si>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</si>
  <si>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</si>
  <si>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</si>
  <si>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</si>
  <si>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</si>
  <si>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</si>
  <si>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</si>
  <si>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</si>
  <si>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</si>
  <si>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</si>
  <si>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</si>
  <si>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</si>
  <si>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</si>
  <si>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</si>
  <si>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</si>
  <si>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</si>
  <si>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</si>
  <si>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</si>
  <si>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</si>
  <si>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</si>
  <si>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</si>
  <si>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</si>
  <si>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</si>
  <si>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</si>
  <si>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</si>
  <si>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</si>
  <si>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</si>
  <si>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</si>
  <si>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</si>
  <si>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</si>
  <si>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</si>
  <si>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</si>
  <si>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</si>
  <si>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</si>
  <si>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</si>
  <si>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</si>
  <si>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</si>
  <si>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</si>
  <si>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</si>
  <si>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</si>
  <si>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</si>
  <si>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</si>
  <si>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</si>
  <si>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</si>
  <si>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</si>
  <si>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</si>
  <si>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</si>
  <si>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</si>
  <si>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</si>
  <si>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</si>
  <si>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</si>
  <si>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</si>
  <si>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</si>
  <si>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</si>
  <si>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</si>
  <si>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</si>
  <si>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</si>
  <si>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</si>
  <si>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</si>
  <si>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</si>
  <si>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</si>
  <si>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</si>
  <si>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</si>
  <si>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</si>
  <si>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</si>
  <si>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</si>
  <si>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</si>
  <si>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</si>
  <si>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</si>
  <si>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</si>
  <si>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</si>
  <si>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</si>
  <si>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</si>
  <si>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</si>
  <si>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</si>
  <si>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</si>
  <si>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</si>
  <si>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</si>
  <si>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</si>
  <si>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</si>
  <si>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</si>
  <si>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</si>
  <si>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</si>
  <si>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</si>
  <si>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</si>
  <si>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</si>
  <si>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</si>
  <si>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</si>
  <si>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</si>
  <si>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</si>
  <si>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</si>
  <si>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</si>
  <si>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</si>
  <si>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</si>
  <si>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INSS SOBRE SALARIOS - GPS</t>
  </si>
  <si>
    <t>FGTS E MULTA DE FGTS</t>
  </si>
  <si>
    <t>PROVISIONAMENTO (RESCISOES)</t>
  </si>
  <si>
    <t>PENSAO ALIMENTICIA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</si>
  <si>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</si>
  <si>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</si>
  <si>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</si>
  <si>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</si>
  <si>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</si>
  <si>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</si>
  <si>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</si>
  <si>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</si>
  <si>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</si>
  <si>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</si>
  <si>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</si>
  <si>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</si>
  <si>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</si>
  <si>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</si>
  <si>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</si>
  <si>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</si>
  <si>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</si>
  <si>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</si>
  <si>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</si>
  <si>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</si>
  <si>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</si>
  <si>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</si>
  <si>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</si>
  <si>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</si>
  <si>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</si>
  <si>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</si>
  <si>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</si>
  <si>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</si>
  <si>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</si>
  <si>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</si>
  <si>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</si>
  <si>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</si>
  <si>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</si>
  <si>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</si>
  <si>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</si>
  <si>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</si>
  <si>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</si>
  <si>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</si>
  <si>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</si>
  <si>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</si>
  <si>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</si>
  <si>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</si>
  <si>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</si>
  <si>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</si>
  <si>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</si>
  <si>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</si>
  <si>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</si>
  <si>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</si>
  <si>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</si>
  <si>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</si>
  <si>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</si>
  <si>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</si>
  <si>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</si>
  <si>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</si>
  <si>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</si>
  <si>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</si>
  <si>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</si>
  <si>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</si>
  <si>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</si>
  <si>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</si>
  <si>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</si>
  <si>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</si>
  <si>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</si>
  <si>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</si>
  <si>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</si>
  <si>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</si>
  <si>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</si>
  <si>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</si>
  <si>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</si>
  <si>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</si>
  <si>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</si>
  <si>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</si>
  <si>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</si>
  <si>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</si>
  <si>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</si>
  <si>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</si>
  <si>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</si>
  <si>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</si>
  <si>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PONTAMED FARMACEUTICA LTDA</t>
  </si>
  <si>
    <t>SINERGIA FARMACEUTICA LTDA</t>
  </si>
  <si>
    <t>RODRIGO LIMA DO NASCIMENTO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</si>
  <si>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</si>
  <si>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</si>
  <si>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</si>
  <si>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</si>
  <si>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</si>
  <si>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</si>
  <si>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</si>
  <si>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</si>
  <si>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</si>
  <si>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</si>
  <si>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</si>
  <si>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</si>
  <si>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</si>
  <si>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</si>
  <si>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</si>
  <si>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</si>
  <si>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</si>
  <si>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</si>
  <si>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</si>
  <si>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</si>
  <si>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</si>
  <si>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</si>
  <si>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</si>
  <si>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</si>
  <si>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</si>
  <si>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</si>
  <si>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</si>
  <si>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</si>
  <si>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</si>
  <si>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</si>
  <si>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</si>
  <si>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</si>
  <si>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</si>
  <si>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</si>
  <si>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</si>
  <si>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</si>
  <si>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</si>
  <si>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</si>
  <si>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</si>
  <si>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</si>
  <si>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</si>
  <si>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</si>
  <si>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</si>
  <si>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</si>
  <si>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</si>
  <si>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</si>
  <si>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</si>
  <si>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</si>
  <si>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</si>
  <si>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</si>
  <si>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</si>
  <si>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</si>
  <si>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</si>
  <si>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</si>
  <si>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</si>
  <si>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</si>
  <si>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</si>
  <si>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</si>
  <si>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</si>
  <si>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</si>
  <si>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</si>
  <si>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</si>
  <si>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</si>
  <si>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</si>
  <si>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</si>
  <si>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</si>
  <si>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</si>
  <si>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</si>
  <si>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</si>
  <si>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</si>
  <si>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</si>
  <si>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</si>
  <si>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</si>
  <si>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</si>
  <si>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</si>
  <si>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</si>
  <si>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</si>
  <si>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</si>
  <si>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</si>
  <si>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</si>
  <si>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</si>
  <si>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</si>
  <si>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</si>
  <si>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</si>
  <si>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</si>
  <si>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</si>
  <si>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</si>
  <si>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</si>
  <si>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</si>
  <si>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</si>
  <si>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</si>
  <si>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</si>
  <si>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</si>
  <si>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</si>
  <si>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</si>
  <si>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</si>
  <si>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</si>
  <si>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</si>
  <si>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</si>
  <si>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</si>
  <si>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</si>
  <si>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</si>
  <si>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</si>
  <si>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</si>
  <si>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</si>
  <si>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</si>
  <si>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</si>
  <si>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</si>
  <si>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</si>
  <si>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</si>
  <si>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</si>
  <si>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</si>
  <si>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</si>
  <si>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</si>
  <si>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</si>
  <si>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</si>
  <si>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</si>
  <si>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</si>
  <si>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</si>
  <si>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</si>
  <si>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</si>
  <si>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</si>
  <si>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</si>
  <si>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</si>
  <si>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</si>
  <si>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</si>
  <si>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</si>
  <si>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</si>
  <si>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</si>
  <si>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</si>
  <si>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</si>
  <si>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</si>
  <si>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</si>
  <si>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</si>
  <si>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</si>
  <si>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</si>
  <si>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</si>
  <si>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</si>
  <si>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</si>
  <si>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</si>
  <si>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</si>
  <si>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</si>
  <si>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</si>
  <si>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</si>
  <si>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</si>
  <si>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</si>
  <si>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</si>
  <si>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</si>
  <si>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</si>
  <si>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</si>
  <si>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</si>
  <si>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</si>
  <si>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</si>
  <si>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</si>
  <si>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</si>
  <si>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</si>
  <si>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</si>
  <si>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</si>
  <si>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</si>
  <si>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</si>
  <si>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</si>
  <si>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</si>
  <si>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</si>
  <si>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</si>
  <si>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</si>
  <si>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</si>
  <si>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</si>
  <si>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</si>
  <si>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Data original de vencimento</t>
  </si>
  <si>
    <t>Data de competência</t>
  </si>
  <si>
    <t>Nome do fornecedor/cliente</t>
  </si>
  <si>
    <t>Saldo conta (R$)</t>
  </si>
  <si>
    <t>Conta bancária</t>
  </si>
  <si>
    <t>Valor original (R$)</t>
  </si>
  <si>
    <t>Juros (R$)</t>
  </si>
  <si>
    <t>Desconto (R$)</t>
  </si>
  <si>
    <t>Data movimento</t>
  </si>
  <si>
    <t>Forma de pgto/recbto</t>
  </si>
  <si>
    <t>Transferência bancária</t>
  </si>
  <si>
    <t>Débito automático</t>
  </si>
  <si>
    <t>RESCISÃO</t>
  </si>
  <si>
    <t>Boleto bancário</t>
  </si>
  <si>
    <t>Pagamento instantâneo</t>
  </si>
  <si>
    <t>P. S. MIRACATU/SP</t>
  </si>
  <si>
    <t>MÊS: 06/2024</t>
  </si>
  <si>
    <t>ELLO DISTRIBUICAO LTDA (FILIAL 423)</t>
  </si>
  <si>
    <t>14.115.388/0004-23</t>
  </si>
  <si>
    <t>ANA BEATRIZ FONTES DE OLIVEIRA</t>
  </si>
  <si>
    <t>369.294.638-41</t>
  </si>
  <si>
    <t>I9 DISTRIBUICAO E COMERCIO LTDA</t>
  </si>
  <si>
    <t>21.152.532/0001-14</t>
  </si>
  <si>
    <t>UNIMED SEGURADORA S/A</t>
  </si>
  <si>
    <t>92.863.505/0001-06</t>
  </si>
  <si>
    <t>VANDERLEI ALMEIDA MUNIZ</t>
  </si>
  <si>
    <t>338.206.928-86</t>
  </si>
  <si>
    <t>NSR INDUSTRIA , COMERCIO E REPRESENTACOES LTDA</t>
  </si>
  <si>
    <t>50.885.268/0001-26</t>
  </si>
  <si>
    <t>ANA PAULA DE SOUZA E SOUZA</t>
  </si>
  <si>
    <t>269.409.278-08</t>
  </si>
  <si>
    <t>TOTAL VITA DISTRIBUIDORA</t>
  </si>
  <si>
    <t>46.075.872/0001-10</t>
  </si>
  <si>
    <t>FUNDO DE GARANTIA DO TEMPO DE SERVIÇO - FGTS</t>
  </si>
  <si>
    <t>STN COMERCIO DE EQUIPAMENTOS ONLINE LTDA</t>
  </si>
  <si>
    <t>43.024.952/0001-58</t>
  </si>
  <si>
    <t>VITAI INOVACAO LTDA</t>
  </si>
  <si>
    <t>MELISSA ANDRADE DA SILVA</t>
  </si>
  <si>
    <t>493.929.868-07</t>
  </si>
  <si>
    <t>RAABE MARIA DOS SANTOS</t>
  </si>
  <si>
    <t>045.978.469-21</t>
  </si>
  <si>
    <t>CARLOS AUGUSTO DE ASSUNCAO</t>
  </si>
  <si>
    <t>165.711.458-98</t>
  </si>
  <si>
    <t>BLENDHA GABRIELLE GONCALVES DOS SANTOS</t>
  </si>
  <si>
    <t>471.594.588-69</t>
  </si>
  <si>
    <t>PLIMAX IMPORTAÇÃO E EXPORTAÇÃO EIRELI</t>
  </si>
  <si>
    <t>24.654.133/0003-01</t>
  </si>
  <si>
    <t>PILLIAR INDUSTRIA E COMERCIO DE PLASTICOS E PAPEL LTDA</t>
  </si>
  <si>
    <t>12.253.945/0001-02</t>
  </si>
  <si>
    <t>EDJANE SANTOS DE MOURA EIRELI</t>
  </si>
  <si>
    <t>18.717.010/0001-08</t>
  </si>
  <si>
    <t>TRILHA STORE</t>
  </si>
  <si>
    <t>46.433.463/0001-48</t>
  </si>
  <si>
    <t>ROSA E OSAWA LTDA</t>
  </si>
  <si>
    <t>10.606.873/0001-04</t>
  </si>
  <si>
    <t>MARILUCI AZEVEDO GUERRA</t>
  </si>
  <si>
    <t>317.046.228-83</t>
  </si>
  <si>
    <t>THIELLY SANTOS DA CONCEICAO</t>
  </si>
  <si>
    <t>481.743.498-80</t>
  </si>
  <si>
    <t>JOSE DAVI DA COSTA</t>
  </si>
  <si>
    <t>045.325.818-26</t>
  </si>
  <si>
    <t>KARINA MARQUES FRANÇA CAMPANHOLO</t>
  </si>
  <si>
    <t>414.147.108-95</t>
  </si>
  <si>
    <t>GISILENE LOPES GONCALVES</t>
  </si>
  <si>
    <t>184.088.628-55</t>
  </si>
  <si>
    <t>SHAYENE CRISTINA DE LARA MAMEDE MARIANO</t>
  </si>
  <si>
    <t>471.467.198-71</t>
  </si>
  <si>
    <t>JOAO PEDRO FELICIANO COSTA</t>
  </si>
  <si>
    <t>446.101.028-70</t>
  </si>
  <si>
    <t>ERIKA GIORGETTI DOS SANTOS</t>
  </si>
  <si>
    <t>384.111.148-30</t>
  </si>
  <si>
    <t>LETICIA ROSSI VIEIRA</t>
  </si>
  <si>
    <t>425.172.158-63</t>
  </si>
  <si>
    <t>VANESSA DE LARA JESUS SANTANA</t>
  </si>
  <si>
    <t>299.984.518-92</t>
  </si>
  <si>
    <t>GRACIELE FOSCARINI</t>
  </si>
  <si>
    <t>421.375.168-61</t>
  </si>
  <si>
    <t>GABRIELLE ALMEIDA OLIVEIRA STIPP</t>
  </si>
  <si>
    <t>369.507.058-75</t>
  </si>
  <si>
    <t>GENESIS ALMEIDA SANTOS</t>
  </si>
  <si>
    <t>328.192.818-85</t>
  </si>
  <si>
    <t>MARISA RODRIGUES ANCELMO</t>
  </si>
  <si>
    <t>285.477.578-30</t>
  </si>
  <si>
    <t>BRUNA SOARES FAULA</t>
  </si>
  <si>
    <t>430.910.998-57</t>
  </si>
  <si>
    <t>ALESSANDRA APARECIDA FERREIRA DE PAULA</t>
  </si>
  <si>
    <t xml:space="preserve">396.545.768-30 </t>
  </si>
  <si>
    <t>BGG SOLUCOES</t>
  </si>
  <si>
    <t>53.274.804/0001-45</t>
  </si>
  <si>
    <t>NOVA LINEA FARMACEUTICA</t>
  </si>
  <si>
    <t>CAIO JOSE FELIX DA SILVA LIMA</t>
  </si>
  <si>
    <t>484.575.018-01</t>
  </si>
  <si>
    <t>INES APARECIDA ROSA DA COSTA</t>
  </si>
  <si>
    <t>369.661.668-04</t>
  </si>
  <si>
    <t>THAMYRIS GOMES PEREIRA</t>
  </si>
  <si>
    <t>101.684.154-02</t>
  </si>
  <si>
    <t>SANDRA CORREA DE LARA GONCALVES</t>
  </si>
  <si>
    <t>253.002.408-18</t>
  </si>
  <si>
    <t>SOLANGE STEIN CHAVES</t>
  </si>
  <si>
    <t>732.428.538-49</t>
  </si>
  <si>
    <t>CRUDO PLAST INDUSTRIA E COMERCIO LTDA</t>
  </si>
  <si>
    <t>64.505.308/0001-71</t>
  </si>
  <si>
    <t>PATRICIA REGINA PRANTZ</t>
  </si>
  <si>
    <t>223.793.698-60</t>
  </si>
  <si>
    <t>SIMONE ANDRESSA CUBA</t>
  </si>
  <si>
    <t>092.332.939-04</t>
  </si>
  <si>
    <t>ELISANGELA CORREA NOBREGA</t>
  </si>
  <si>
    <t>314.845.438-31</t>
  </si>
  <si>
    <t>MARCELO VITOR REMOR (CNPJ 36.584.111/0001-30)</t>
  </si>
  <si>
    <t>36.584.111/0001-30</t>
  </si>
  <si>
    <t>NEUSA APARECIDA DE JESUS</t>
  </si>
  <si>
    <t>197.605.508-30</t>
  </si>
  <si>
    <t>HAOXI EQUIPAMENTOS MEDICOS HOSPITALARES LTDA</t>
  </si>
  <si>
    <t>05.678.146/0001-04</t>
  </si>
  <si>
    <t>LUCIANE FREIRE RODRIGUES</t>
  </si>
  <si>
    <t>351.589.108-04</t>
  </si>
  <si>
    <t>53.342.693 ANA PAULA DE SOUZA E SOUZA</t>
  </si>
  <si>
    <t>53.342.693/0001-67</t>
  </si>
  <si>
    <t>LISANDRA ALVES FLORENCIO DEO</t>
  </si>
  <si>
    <t>463.252.248-17</t>
  </si>
  <si>
    <t>EDUARDA NOBREGA FIGUEIRA</t>
  </si>
  <si>
    <t>466.661.658-61</t>
  </si>
  <si>
    <t>JOICE BOTARO</t>
  </si>
  <si>
    <t>254.675.298-70</t>
  </si>
  <si>
    <t>JOAS DA SILVA</t>
  </si>
  <si>
    <t>227.059.698-61</t>
  </si>
  <si>
    <t>BARBARA DA SILVA RODRIGUES</t>
  </si>
  <si>
    <t>500.877.758-08</t>
  </si>
  <si>
    <t>EDJANE LAURENTINO DA SILVA</t>
  </si>
  <si>
    <t>351.284.138-45</t>
  </si>
  <si>
    <t>REGINA MUNIZ MOREIRA</t>
  </si>
  <si>
    <t>289.900.678-98</t>
  </si>
  <si>
    <t>KARINE ANDRIELE PEDROSO AMERICO</t>
  </si>
  <si>
    <t>481.554.608-86</t>
  </si>
  <si>
    <t>RAFAEL SIMAO FIGUEIREDO</t>
  </si>
  <si>
    <t>330.811.038-51</t>
  </si>
  <si>
    <t>LEPOK DISTRIBUICAO E LOGISTICA LTDA</t>
  </si>
  <si>
    <t>19.576.717/0001-04</t>
  </si>
  <si>
    <t>MANCHESTER AUTOMACAO COMERCIAL</t>
  </si>
  <si>
    <t>05.061.448/0001-39</t>
  </si>
  <si>
    <t>DORMED HOSPITALAR LTDA</t>
  </si>
  <si>
    <t>01.505.499/0002-32</t>
  </si>
  <si>
    <t>EMBRASPEL COMERCIO DE UTILIDADES LTDA</t>
  </si>
  <si>
    <t>50.671.915/0001-05</t>
  </si>
  <si>
    <t>WALLACE VINICIUS FERNANDES DA SILVA</t>
  </si>
  <si>
    <t>413.126.368-82</t>
  </si>
  <si>
    <t>BEATRIZ CARLA DA SILVA</t>
  </si>
  <si>
    <t>466.352.378-10</t>
  </si>
  <si>
    <t>CAROLINA PEREIRA ESPIN</t>
  </si>
  <si>
    <t>354.104.148-02</t>
  </si>
  <si>
    <t>EMBRASPLAST COMERCIO DE UTILIDADES LTDA</t>
  </si>
  <si>
    <t>51.337.468/0001-07</t>
  </si>
  <si>
    <t>SULMEDIC COMERCIO DE MEDICAMENTOS LTDA (FILIAL 368)</t>
  </si>
  <si>
    <t>NARCISO APARECIDO DE SOUZA</t>
  </si>
  <si>
    <t>036.650.878-48</t>
  </si>
  <si>
    <t>SOLDA ACO COMERCIAL LTDA</t>
  </si>
  <si>
    <t>67.372.052/0001-60</t>
  </si>
  <si>
    <t>PROCOMP PRODUTOS E SERVICOS DE INFORMATICA LTDA</t>
  </si>
  <si>
    <t>51.920.700/0001-35</t>
  </si>
  <si>
    <t>RANULFO DOS SANTOS FIGUEREDO 28867138804</t>
  </si>
  <si>
    <t>WILLIAN ROQUE RODRIGUES</t>
  </si>
  <si>
    <t>267.718.728-07</t>
  </si>
  <si>
    <t>ERICA CAMARINHO DA SILVA</t>
  </si>
  <si>
    <t>501.524.608-02</t>
  </si>
  <si>
    <t>SIDNEI DA SILVA GALVAO</t>
  </si>
  <si>
    <t>147.322.428-47</t>
  </si>
  <si>
    <t>TABELIAO DE NOTAS E PROTESTOS DE LETRAS E TITULOS</t>
  </si>
  <si>
    <t>51.672.426/0001-22</t>
  </si>
  <si>
    <t>TIAGO MARTINS CORREA</t>
  </si>
  <si>
    <t>384.264.428-03</t>
  </si>
  <si>
    <t>REMUNERAÇAO DE AUTONOMOS</t>
  </si>
  <si>
    <t>IRRF S/ SALARIOS - EMPREG. SEM VINCULO 0588</t>
  </si>
  <si>
    <t>BENEFÍCIOS E GRATIFICAÇÕES</t>
  </si>
  <si>
    <t>ALIMENTAÇÃO (VA, VR, cesta básica)</t>
  </si>
  <si>
    <t>BENEFICIOS COM ALIMENTAÇÃO (Cesta básica)</t>
  </si>
  <si>
    <t>SERVIÇO DE DEDETIZAÇAO</t>
  </si>
  <si>
    <t>SEGURO DE IMOVEIS</t>
  </si>
  <si>
    <t>LOCAÇAO DE AMBULANCIA</t>
  </si>
  <si>
    <t>REPASSE - CIRURGIAS FEDERAIS</t>
  </si>
  <si>
    <t>REPASSE - CIRURGIAS MUNICIPAIS</t>
  </si>
  <si>
    <t>REPASSE - PISO DA ENFERMAGEM</t>
  </si>
  <si>
    <t>REPASSE - PREVINE BRASIL</t>
  </si>
  <si>
    <t>REPASSE - PREVINE</t>
  </si>
  <si>
    <t>OUTRAS RECEITAS DE SERVIÇOS</t>
  </si>
  <si>
    <t>ESTORNO AUTO DE PAGAMENTO</t>
  </si>
  <si>
    <t>PAGAMENTO ESTORNADO AUTO</t>
  </si>
  <si>
    <t>DEVOLUÇÃO DE PAGAMENTO</t>
  </si>
  <si>
    <t>PROCESSOS JUDICIAIS</t>
  </si>
  <si>
    <t>ACORDOS JUDICIAIS</t>
  </si>
  <si>
    <t>REPASSE</t>
  </si>
  <si>
    <t>03.46</t>
  </si>
  <si>
    <t>OUTRAS RECEITAS</t>
  </si>
  <si>
    <t>RATEIO ADM.</t>
  </si>
  <si>
    <t>MULTA RFB</t>
  </si>
  <si>
    <t>PARCELAMENTO DE MULTAS RFB</t>
  </si>
  <si>
    <t>MÁQUINAS, EQUIPAMENTOS E INSTALAÇÕES INDUSTRIAIS</t>
  </si>
  <si>
    <t>MÓVEIS, UTENSÍLIOS E INSTALAÇÕES ADMINISTRATIVAS</t>
  </si>
  <si>
    <t>HONORARIOS CONSULTORIA</t>
  </si>
  <si>
    <t>HONORARIOS DE CONSULTORIA</t>
  </si>
  <si>
    <t>Categoria</t>
  </si>
  <si>
    <t>Centro de Custo</t>
  </si>
  <si>
    <t>03/06/2024</t>
  </si>
  <si>
    <t>PAGAMENTO INCORRETO COM VALOR ESTORNADO</t>
  </si>
  <si>
    <t>P.S. MIRACATU (CC 51823-9)</t>
  </si>
  <si>
    <t>MIRACATU</t>
  </si>
  <si>
    <t>PAGAMENTO FEITO INCORRETAMENTE.</t>
  </si>
  <si>
    <t>05/06/2024</t>
  </si>
  <si>
    <t>01/05/2024</t>
  </si>
  <si>
    <t>FATURA DE LOCAÇÃO R05422</t>
  </si>
  <si>
    <t>04/06/2024</t>
  </si>
  <si>
    <t>06/06/2024</t>
  </si>
  <si>
    <t>FOLHA COMP. 05/2024</t>
  </si>
  <si>
    <t>NFS 41</t>
  </si>
  <si>
    <t>13/06/2024</t>
  </si>
  <si>
    <t>01/06/2024</t>
  </si>
  <si>
    <t>1/3 - REPASSE COMP. 06/2024</t>
  </si>
  <si>
    <t>VALOR FOI ADITIVADO EM 4,81% EM DEZEMBRO DE 2023. JÁ EM ABRIL DE 2024, FOI ADITIVADO MAIS R$ 579.092,36 DIVIDIDO EM 7 PARCELAS, CONFORME IMAGEM EM ANEXO.</t>
  </si>
  <si>
    <t>1/3 - RATEIO COMP. 06/2024</t>
  </si>
  <si>
    <t>NF 2814</t>
  </si>
  <si>
    <t>NFS 10</t>
  </si>
  <si>
    <t>NF 29125</t>
  </si>
  <si>
    <t>TECNOPRINT</t>
  </si>
  <si>
    <t>REPASSE REF. AFC DO PISO DA ENFERMAGEM COMP. 05/2024</t>
  </si>
  <si>
    <t>OFÍCIO EM ANEXO.</t>
  </si>
  <si>
    <t>10/06/2024</t>
  </si>
  <si>
    <t>FOLHA COMPLEMENTAR COMP. 05/2024 - REF. PISO DA ENFERMAGEM</t>
  </si>
  <si>
    <t>11/06/2024</t>
  </si>
  <si>
    <t>DAYSA DA SILVA PIRES</t>
  </si>
  <si>
    <t>492.625.378-08</t>
  </si>
  <si>
    <t>FGTS RESCISÓRIO - MARILZA MORAES DE SOUZA LIMA DA COSTA</t>
  </si>
  <si>
    <t>FGTS RESCISÓRIO - DAYSA DA SILVA PIRES</t>
  </si>
  <si>
    <t>NF 287355</t>
  </si>
  <si>
    <t>12/06/2024</t>
  </si>
  <si>
    <t>NF 6723</t>
  </si>
  <si>
    <t>17/06/2024</t>
  </si>
  <si>
    <t>17/05/2024</t>
  </si>
  <si>
    <t>NF 282016</t>
  </si>
  <si>
    <t>15/06/2024</t>
  </si>
  <si>
    <t>16/05/2024</t>
  </si>
  <si>
    <t>NF 2955</t>
  </si>
  <si>
    <t>NF 282021</t>
  </si>
  <si>
    <t>NF 1777059</t>
  </si>
  <si>
    <t>NF 1777357</t>
  </si>
  <si>
    <t>20/06/2024</t>
  </si>
  <si>
    <t>DEVOLUÇÃO INSS S/ FOLHA COMP. 05/2024</t>
  </si>
  <si>
    <t>18/06/2024</t>
  </si>
  <si>
    <t>DEVOLUÇÃO INSS S/ FÉRIAS COMP. 05/2024</t>
  </si>
  <si>
    <t>DEVOLUÇÃO INSS S/ RESCISÕES COMP. 05/2024</t>
  </si>
  <si>
    <t>DEVOLUÇÃO FGTS S/ FOLHA COMP. 05/2024</t>
  </si>
  <si>
    <t>DEVOLUÇÃO FGTS S/ FÉRIAS COMP. 05/2024</t>
  </si>
  <si>
    <t>01/04/2024</t>
  </si>
  <si>
    <t>RETENÇÃO - DARF 5952 - PIS/COFINS/CSLL</t>
  </si>
  <si>
    <t>PIS/COFINS/CSLL NFS 39 - HME SOLUCOES E SAUDE</t>
  </si>
  <si>
    <t>19/06/2024</t>
  </si>
  <si>
    <t>PIS/COFINS/CSLL NFS 204 - LABORCLIN</t>
  </si>
  <si>
    <t>PIS/COFINS/CSLL NFS 203 - LABORCLIN</t>
  </si>
  <si>
    <t>PIS/COFINS/CSLL NFS 325 - VITAI</t>
  </si>
  <si>
    <t>RETENÇÃO - DARF 1708 - IRRF</t>
  </si>
  <si>
    <t>IRRF NFS 39 - HME SOLUCOES E SAUDE</t>
  </si>
  <si>
    <t>IRRF NFS 325 - VITAI</t>
  </si>
  <si>
    <t>IRRF NFS 203 - LABORCLIN</t>
  </si>
  <si>
    <t>IRRF NFS 204 - LABORCLIN</t>
  </si>
  <si>
    <t>25/06/2024</t>
  </si>
  <si>
    <t>ARIELLY APARECIDA VIEIRA LOPES</t>
  </si>
  <si>
    <t>442.624.258-43</t>
  </si>
  <si>
    <t>RONY ANACLETO JOSEFINO</t>
  </si>
  <si>
    <t>409.607.258-30</t>
  </si>
  <si>
    <t>FGTS RESCISÓRIO - ARIELLY APARECIDA VIEIRA LOPES</t>
  </si>
  <si>
    <t>RULIAN CLEMENTE DA SILVA</t>
  </si>
  <si>
    <t>332.556.918-85</t>
  </si>
  <si>
    <t>IRRF S/ SALÁRIOS COMP. 05/2024</t>
  </si>
  <si>
    <t>IRRF S/ FÉRIAS COMP. 05/2024</t>
  </si>
  <si>
    <t>NF 551698</t>
  </si>
  <si>
    <t>NF 551699</t>
  </si>
  <si>
    <t>NF 249803</t>
  </si>
  <si>
    <t>NF 249804</t>
  </si>
  <si>
    <t>NF 13347</t>
  </si>
  <si>
    <t>21/06/2024</t>
  </si>
  <si>
    <t>EDNA MARIA DA COSTA ALVES</t>
  </si>
  <si>
    <t>23/06/2024</t>
  </si>
  <si>
    <t>2/3 - REPASSE COMP. 06/2024</t>
  </si>
  <si>
    <t>3/3 - REPASSE COMP. 06/2024</t>
  </si>
  <si>
    <t>2/3 - RATEIO COMP. 06/2024</t>
  </si>
  <si>
    <t>3/3 - RATEIO COMP. 06/2024</t>
  </si>
  <si>
    <t>28/06/2024</t>
  </si>
  <si>
    <t>01/07/2024</t>
  </si>
  <si>
    <t>VIULGINA TOME DA SILVA</t>
  </si>
  <si>
    <t>26/06/2024</t>
  </si>
  <si>
    <t>350.454.898-36</t>
  </si>
  <si>
    <t>JEFFERSON CRISTHIAN NAGLIATTI</t>
  </si>
  <si>
    <t>405.576.718-84</t>
  </si>
  <si>
    <t>LETICIA OLIVEIRA DOS SANTOS</t>
  </si>
  <si>
    <t>389.962.128-06</t>
  </si>
  <si>
    <t>WANDERSON APARECIDO DA COSTA SILVA</t>
  </si>
  <si>
    <t>313.336.688-21</t>
  </si>
  <si>
    <t>KELLY CRISTINA ROSARIO</t>
  </si>
  <si>
    <t>437.768.888-06</t>
  </si>
  <si>
    <t>MARIA ROSENILDA DA SILVA</t>
  </si>
  <si>
    <t>052.267.654-52</t>
  </si>
  <si>
    <t>ANDRESSA DE SOUZA SANTOS</t>
  </si>
  <si>
    <t xml:space="preserve">372.729.058-75 </t>
  </si>
  <si>
    <t>THAMIRIS APARECIDA DOS SANTOS BATISTA</t>
  </si>
  <si>
    <t>448.267.308-02</t>
  </si>
  <si>
    <t>24/06/2024</t>
  </si>
  <si>
    <t>23/05/2024</t>
  </si>
  <si>
    <t>NF 508</t>
  </si>
  <si>
    <t>27/06/2024</t>
  </si>
  <si>
    <t>NFS 211</t>
  </si>
  <si>
    <t>NFS 213</t>
  </si>
  <si>
    <t>RECIBO DE LOCAÇÃO Nº 726</t>
  </si>
  <si>
    <t>NFS 423</t>
  </si>
  <si>
    <t>NFS 1524</t>
  </si>
  <si>
    <t>03/07/2024</t>
  </si>
  <si>
    <t>PEDIDO Nº 53929</t>
  </si>
  <si>
    <t>PEDIDO Nº 53930</t>
  </si>
  <si>
    <t>NF 421</t>
  </si>
  <si>
    <t>AJH DE GODOY - COMERCIO DE MOVEIS PARA ESCRITORIO E LOCACOES EM GERAL</t>
  </si>
  <si>
    <t>29/05/2024</t>
  </si>
  <si>
    <t>NF 2147</t>
  </si>
  <si>
    <t>31/05/2024</t>
  </si>
  <si>
    <t>6237</t>
  </si>
  <si>
    <t>30/06/2024</t>
  </si>
  <si>
    <t>NFS 1716</t>
  </si>
  <si>
    <t>04.516.470/0001-63</t>
  </si>
  <si>
    <t>PILLIAR INDUSTRIA E COMERCIO DE PLASTICOS E PAPEL LTDA (FILIAL 102)</t>
  </si>
  <si>
    <t>45.694.150/0001-80</t>
  </si>
  <si>
    <t>RECEITA DE RATEIO ADM.</t>
  </si>
  <si>
    <t>SEDE MIRACATU (CC 51826-3)</t>
  </si>
  <si>
    <t>FOLHA MENSAL COMP. 05/2024 - RPA</t>
  </si>
  <si>
    <t>MARCIA APARECIDA DA CRUZ</t>
  </si>
  <si>
    <t>SEDE ADM. MIRACATU</t>
  </si>
  <si>
    <t>150.736.988-35</t>
  </si>
  <si>
    <t>NFS 46</t>
  </si>
  <si>
    <t>PRÓ-LABORE</t>
  </si>
  <si>
    <t>NFS 38</t>
  </si>
  <si>
    <t>07/06/2024</t>
  </si>
  <si>
    <t>DEVOLUÇÃO FGTS COMP. 05/2024</t>
  </si>
  <si>
    <t>IRRF S/ FOLHA COMP. 05/2024</t>
  </si>
  <si>
    <t>SEGURO DE VIDA</t>
  </si>
  <si>
    <t>FATURA Nº 2329940</t>
  </si>
  <si>
    <t>UNIDADE: P. S. MIRACATU/SP E SEDE ADM. MIRACATU/SP</t>
  </si>
  <si>
    <t>DEVOLUÇÃO</t>
  </si>
  <si>
    <t>PASSAGENS AÉREAS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</si>
</sst>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  <font>
      <b/>
      <sz val="10"/>
      <name val="Montserrat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6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3" fillId="0" borderId="1" xfId="4489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69" xfId="0" applyNumberFormat="1" applyFont="1" applyFill="1" applyBorder="1" applyAlignment="1">
      <alignment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0" fillId="79" borderId="69" xfId="0" applyNumberFormat="1" applyFont="1" applyFill="1" applyBorder="1" applyAlignment="1">
      <alignment vertical="center" wrapText="1"/>
    </xf>
    <xf numFmtId="4" fontId="100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8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4" fontId="100" fillId="3" borderId="6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2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horizontal="left" vertical="center"/>
    </xf>
    <xf numFmtId="0" fontId="113" fillId="5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88" fontId="110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112" fillId="0" borderId="0" xfId="2358" applyFont="1" applyFill="1" applyAlignment="1">
      <alignment horizontal="center" vertical="center"/>
    </xf>
    <xf numFmtId="0" fontId="112" fillId="0" borderId="0" xfId="0" applyFont="1" applyFill="1" applyAlignment="1">
      <alignment horizontal="center" vertical="center"/>
    </xf>
    <xf numFmtId="188" fontId="110" fillId="0" borderId="0" xfId="0" applyNumberFormat="1" applyFont="1" applyFill="1" applyAlignment="1">
      <alignment horizontal="center" vertical="center"/>
    </xf>
    <xf numFmtId="0" fontId="110" fillId="0" borderId="0" xfId="0" applyFont="1" applyFill="1" applyAlignment="1">
      <alignment horizontal="center" vertical="center"/>
    </xf>
    <xf numFmtId="164" fontId="111" fillId="0" borderId="0" xfId="2358" applyFont="1" applyFill="1" applyAlignment="1">
      <alignment horizontal="center" vertical="center"/>
    </xf>
    <xf numFmtId="0" fontId="111" fillId="0" borderId="0" xfId="0" applyFont="1" applyFill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344806</xdr:colOff>
      <xdr:row>0</xdr:row>
      <xdr:rowOff>100964</xdr:rowOff>
    </xdr:from>
    <xdr:to>
      <xdr:col>1</xdr:col>
      <xdr:colOff>1000126</xdr:colOff>
      <xdr:row>2</xdr:row>
      <xdr:rowOff>156321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6" y="100964"/>
          <a:ext cx="2426970" cy="550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" name="Imagem 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" name="Imagem 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" name="Imagem 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" name="Imagem 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" name="Imagem 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" name="Imagem 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" name="Imagem 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" name="Imagem 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" name="Imagem 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" name="Imagem 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" name="Imagem 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" name="Imagem 7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" name="Imagem 7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" name="Imagem 7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" name="Imagem 7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" name="Imagem 7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" name="Imagem 7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" name="Imagem 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" name="Imagem 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" name="Imagem 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" name="Imagem 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" name="Imagem 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" name="Imagem 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" name="Imagem 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" name="Imagem 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" name="Imagem 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" name="Imagem 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" name="Imagem 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" name="Imagem 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" name="Imagem 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" name="Imagem 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" name="Imagem 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" name="Imagem 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" name="Imagem 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" name="Imagem 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" name="Imagem 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" name="Imagem 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" name="Imagem 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" name="Imagem 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" name="Imagem 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" name="Imagem 7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" name="Imagem 7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" name="Imagem 7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" name="Imagem 7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" name="Imagem 7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" name="Imagem 7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" name="Imagem 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" name="Imagem 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" name="Imagem 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" name="Imagem 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" name="Imagem 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" name="Imagem 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" name="Imagem 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" name="Imagem 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" name="Imagem 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" name="Imagem 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" name="Imagem 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" name="Imagem 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" name="Imagem 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" name="Imagem 8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" name="Imagem 8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" name="Imagem 8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" name="Imagem 8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" name="Imagem 8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" name="Imagem 8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" name="Imagem 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" name="Imagem 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" name="Imagem 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" name="Imagem 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" name="Imagem 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" name="Imagem 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" name="Imagem 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" name="Imagem 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" name="Imagem 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" name="Imagem 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" name="Imagem 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" name="Imagem 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" name="Imagem 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" name="Imagem 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" name="Imagem 8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2" name="Imagem 8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3" name="Imagem 8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4" name="Imagem 8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5" name="Imagem 8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6" name="Imagem 8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7" name="Imagem 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8" name="Imagem 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9" name="Imagem 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0" name="Imagem 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1" name="Imagem 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2" name="Imagem 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3" name="Imagem 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4" name="Imagem 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5" name="Imagem 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6" name="Imagem 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7" name="Imagem 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8" name="Imagem 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9" name="Imagem 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0" name="Imagem 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1" name="Imagem 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2" name="Imagem 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3" name="Imagem 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4" name="Imagem 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5" name="Imagem 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6" name="Imagem 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7" name="Imagem 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8" name="Imagem 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9" name="Imagem 8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0" name="Imagem 8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1" name="Imagem 9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2" name="Imagem 9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3" name="Imagem 9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4" name="Imagem 9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5" name="Imagem 9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6" name="Imagem 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7" name="Imagem 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8" name="Imagem 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9" name="Imagem 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0" name="Imagem 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1" name="Imagem 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2" name="Imagem 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3" name="Imagem 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4" name="Imagem 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5" name="Imagem 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6" name="Imagem 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7" name="Imagem 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8" name="Imagem 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9" name="Imagem 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0" name="Imagem 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1" name="Imagem 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2" name="Imagem 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3" name="Imagem 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4" name="Imagem 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5" name="Imagem 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6" name="Imagem 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7" name="Imagem 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8" name="Imagem 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9" name="Imagem 9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0" name="Imagem 9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1" name="Imagem 9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2" name="Imagem 9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3" name="Imagem 9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4" name="Imagem 9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5" name="Imagem 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6" name="Imagem 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7" name="Imagem 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8" name="Imagem 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9" name="Imagem 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0" name="Imagem 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1" name="Imagem 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2" name="Imagem 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3" name="Imagem 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4" name="Imagem 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5" name="Imagem 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6" name="Imagem 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7" name="Imagem 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8" name="Imagem 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9" name="Imagem 9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0" name="Imagem 9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1" name="Imagem 9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2" name="Imagem 9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3" name="Imagem 9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4" name="Imagem 9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5" name="Imagem 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6" name="Imagem 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7" name="Imagem 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8" name="Imagem 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9" name="Imagem 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0" name="Imagem 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1" name="Imagem 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2" name="Imagem 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3" name="Imagem 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4" name="Imagem 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5" name="Imagem 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6" name="Imagem 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7" name="Imagem 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8" name="Imagem 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9" name="Imagem 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0" name="Imagem 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1" name="Imagem 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2" name="Imagem 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3" name="Imagem 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4" name="Imagem 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5" name="Imagem 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6" name="Imagem 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7" name="Imagem 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8" name="Imagem 9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9" name="Imagem 9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0" name="Imagem 9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1" name="Imagem 9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2" name="Imagem 9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3" name="Imagem 9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4" name="Imagem 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5" name="Imagem 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6" name="Imagem 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7" name="Imagem 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8" name="Imagem 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9" name="Imagem 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0" name="Imagem 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1" name="Imagem 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2" name="Imagem 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3" name="Imagem 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4" name="Imagem 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5" name="Imagem 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6" name="Imagem 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7" name="Imagem 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8" name="Imagem 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9" name="Imagem 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0" name="Imagem 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1" name="Imagem 1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2" name="Imagem 1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3" name="Imagem 1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4" name="Imagem 1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5" name="Imagem 1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6" name="Imagem 1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7" name="Imagem 10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8" name="Imagem 10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9" name="Imagem 10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0" name="Imagem 10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1" name="Imagem 10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2" name="Imagem 10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3" name="Imagem 1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4" name="Imagem 1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5" name="Imagem 1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6" name="Imagem 1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7" name="Imagem 1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8" name="Imagem 1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9" name="Imagem 1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0" name="Imagem 1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1" name="Imagem 1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2" name="Imagem 1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3" name="Imagem 1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5" name="Imagem 1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6" name="Imagem 1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7" name="Imagem 10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9" name="Imagem 10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0" name="Imagem 10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1" name="Imagem 10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3" name="Imagem 1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5" name="Imagem 1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6" name="Imagem 1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7" name="Imagem 1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8" name="Imagem 1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0" name="Imagem 1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1" name="Imagem 1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2" name="Imagem 1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3" name="Imagem 1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4" name="Imagem 1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5" name="Imagem 1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8" name="Imagem 1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9" name="Imagem 1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0" name="Imagem 1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1" name="Imagem 1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2" name="Imagem 1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3" name="Imagem 1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4" name="Imagem 1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5" name="Imagem 1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6" name="Imagem 10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7" name="Imagem 10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8" name="Imagem 10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9" name="Imagem 10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0" name="Imagem 10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1" name="Imagem 10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2" name="Imagem 1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3" name="Imagem 1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4" name="Imagem 1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5" name="Imagem 1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6" name="Imagem 1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7" name="Imagem 1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8" name="Imagem 1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9" name="Imagem 1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0" name="Imagem 1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1" name="Imagem 1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2" name="Imagem 1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3" name="Imagem 1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4" name="Imagem 1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5" name="Imagem 1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6" name="Imagem 1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7" name="Imagem 1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8" name="Imagem 1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9" name="Imagem 1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0" name="Imagem 1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1" name="Imagem 1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2" name="Imagem 1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3" name="Imagem 1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4" name="Imagem 1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5" name="Imagem 1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6" name="Imagem 1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7" name="Imagem 1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8" name="Imagem 1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9" name="Imagem 1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0" name="Imagem 10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1" name="Imagem 1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2" name="Imagem 1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3" name="Imagem 1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4" name="Imagem 1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5" name="Imagem 1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6" name="Imagem 1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7" name="Imagem 1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8" name="Imagem 1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9" name="Imagem 1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0" name="Imagem 1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1" name="Imagem 1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2" name="Imagem 1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3" name="Imagem 1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4" name="Imagem 1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5" name="Imagem 1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6" name="Imagem 1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7" name="Imagem 1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8" name="Imagem 1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9" name="Imagem 1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0" name="Imagem 1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1" name="Imagem 1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2" name="Imagem 1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3" name="Imagem 1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4" name="Imagem 1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5" name="Imagem 1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6" name="Imagem 1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7" name="Imagem 1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8" name="Imagem 1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9" name="Imagem 11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1" name="Imagem 11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2" name="Imagem 11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3" name="Imagem 11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4" name="Imagem 11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5" name="Imagem 1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6" name="Imagem 1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7" name="Imagem 1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8" name="Imagem 1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9" name="Imagem 1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0" name="Imagem 1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1" name="Imagem 1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2" name="Imagem 1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3" name="Imagem 1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4" name="Imagem 1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5" name="Imagem 1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6" name="Imagem 1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7" name="Imagem 1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8" name="Imagem 1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9" name="Imagem 1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0" name="Imagem 1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1" name="Imagem 1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2" name="Imagem 1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3" name="Imagem 1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4" name="Imagem 1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5" name="Imagem 1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6" name="Imagem 1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7" name="Imagem 1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8" name="Imagem 1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9" name="Imagem 1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0" name="Imagem 1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1" name="Imagem 1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2" name="Imagem 1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3" name="Imagem 1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4" name="Imagem 1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5" name="Imagem 1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6" name="Imagem 1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7" name="Imagem 1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8" name="Imagem 1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9" name="Imagem 1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0" name="Imagem 1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1" name="Imagem 1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2" name="Imagem 1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3" name="Imagem 11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4" name="Imagem 11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5" name="Imagem 11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6" name="Imagem 11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7" name="Imagem 11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8" name="Imagem 11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9" name="Imagem 1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0" name="Imagem 1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1" name="Imagem 1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2" name="Imagem 1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3" name="Imagem 1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4" name="Imagem 1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5" name="Imagem 1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6" name="Imagem 1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7" name="Imagem 1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8" name="Imagem 1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9" name="Imagem 1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0" name="Imagem 1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1" name="Imagem 1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2" name="Imagem 1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3" name="Imagem 1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4" name="Imagem 1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5" name="Imagem 1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6" name="Imagem 1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7" name="Imagem 1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8" name="Imagem 1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9" name="Imagem 1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0" name="Imagem 1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1" name="Imagem 1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2" name="Imagem 1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3" name="Imagem 1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4" name="Imagem 1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5" name="Imagem 1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6" name="Imagem 1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7" name="Imagem 11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8" name="Imagem 11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9" name="Imagem 11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0" name="Imagem 11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1" name="Imagem 12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2" name="Imagem 12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3" name="Imagem 1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4" name="Imagem 1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5" name="Imagem 1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6" name="Imagem 1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7" name="Imagem 1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8" name="Imagem 1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9" name="Imagem 1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0" name="Imagem 1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1" name="Imagem 1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2" name="Imagem 1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3" name="Imagem 1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4" name="Imagem 1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5" name="Imagem 1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6" name="Imagem 1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7" name="Imagem 1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8" name="Imagem 1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9" name="Imagem 1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0" name="Imagem 1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1" name="Imagem 1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2" name="Imagem 1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3" name="Imagem 1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4" name="Imagem 1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5" name="Imagem 1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6" name="Imagem 12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7" name="Imagem 12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8" name="Imagem 12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9" name="Imagem 12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0" name="Imagem 12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1" name="Imagem 12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2" name="Imagem 1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3" name="Imagem 1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4" name="Imagem 1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5" name="Imagem 1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6" name="Imagem 1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7" name="Imagem 1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8" name="Imagem 1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9" name="Imagem 1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0" name="Imagem 1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1" name="Imagem 1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2" name="Imagem 1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3" name="Imagem 1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4" name="Imagem 1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5" name="Imagem 1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6" name="Imagem 1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7" name="Imagem 1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8" name="Imagem 1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9" name="Imagem 1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0" name="Imagem 1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1" name="Imagem 1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2" name="Imagem 1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3" name="Imagem 1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4" name="Imagem 1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5" name="Imagem 1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6" name="Imagem 1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7" name="Imagem 1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8" name="Imagem 1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9" name="Imagem 1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0" name="Imagem 1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1" name="Imagem 1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2" name="Imagem 1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3" name="Imagem 1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4" name="Imagem 1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5" name="Imagem 1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6" name="Imagem 1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7" name="Imagem 1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8" name="Imagem 1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9" name="Imagem 1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0" name="Imagem 1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1" name="Imagem 1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2" name="Imagem 1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3" name="Imagem 1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4" name="Imagem 1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5" name="Imagem 12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6" name="Imagem 12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7" name="Imagem 12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8" name="Imagem 12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9" name="Imagem 12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0" name="Imagem 12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1" name="Imagem 1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2" name="Imagem 1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3" name="Imagem 1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4" name="Imagem 1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5" name="Imagem 1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6" name="Imagem 1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7" name="Imagem 1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8" name="Imagem 1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9" name="Imagem 1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0" name="Imagem 1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1" name="Imagem 1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2" name="Imagem 1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3" name="Imagem 1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4" name="Imagem 1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5" name="Imagem 1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6" name="Imagem 1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7" name="Imagem 1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8" name="Imagem 1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9" name="Imagem 1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0" name="Imagem 1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1" name="Imagem 1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2" name="Imagem 1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3" name="Imagem 1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4" name="Imagem 13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5" name="Imagem 13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6" name="Imagem 13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7" name="Imagem 13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8" name="Imagem 13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9" name="Imagem 13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0" name="Imagem 1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1" name="Imagem 1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2" name="Imagem 1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3" name="Imagem 1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4" name="Imagem 1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5" name="Imagem 1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6" name="Imagem 1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7" name="Imagem 1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8" name="Imagem 1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9" name="Imagem 13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0" name="Imagem 13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1" name="Imagem 13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2" name="Imagem 13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3" name="Imagem 13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4" name="Imagem 13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5" name="Imagem 1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6" name="Imagem 1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7" name="Imagem 1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8" name="Imagem 1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9" name="Imagem 1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0" name="Imagem 1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1" name="Imagem 1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2" name="Imagem 1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3" name="Imagem 1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4" name="Imagem 1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5" name="Imagem 1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6" name="Imagem 1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7" name="Imagem 1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8" name="Imagem 1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9" name="Imagem 1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0" name="Imagem 1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1" name="Imagem 1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2" name="Imagem 1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3" name="Imagem 1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4" name="Imagem 1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5" name="Imagem 1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6" name="Imagem 1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7" name="Imagem 1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8" name="Imagem 1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9" name="Imagem 1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0" name="Imagem 1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1" name="Imagem 1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2" name="Imagem 1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3" name="Imagem 1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4" name="Imagem 1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5" name="Imagem 1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6" name="Imagem 1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7" name="Imagem 1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8" name="Imagem 1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9" name="Imagem 1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0" name="Imagem 1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1" name="Imagem 1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2" name="Imagem 1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3" name="Imagem 1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4" name="Imagem 1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5" name="Imagem 1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6" name="Imagem 1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7" name="Imagem 1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8" name="Imagem 1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9" name="Imagem 1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0" name="Imagem 1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1" name="Imagem 1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2" name="Imagem 1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3" name="Imagem 1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4" name="Imagem 1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5" name="Imagem 1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6" name="Imagem 1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7" name="Imagem 1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8" name="Imagem 1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9" name="Imagem 1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0" name="Imagem 1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1" name="Imagem 1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2" name="Imagem 13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3" name="Imagem 13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4" name="Imagem 13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5" name="Imagem 13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6" name="Imagem 13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7" name="Imagem 13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8" name="Imagem 1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9" name="Imagem 1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0" name="Imagem 1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1" name="Imagem 1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2" name="Imagem 1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3" name="Imagem 1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4" name="Imagem 1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5" name="Imagem 1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6" name="Imagem 1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7" name="Imagem 13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8" name="Imagem 13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9" name="Imagem 13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0" name="Imagem 13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1" name="Imagem 14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2" name="Imagem 14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3" name="Imagem 1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4" name="Imagem 1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5" name="Imagem 1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6" name="Imagem 1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7" name="Imagem 1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8" name="Imagem 1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9" name="Imagem 1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0" name="Imagem 1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1" name="Imagem 1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2" name="Imagem 1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3" name="Imagem 1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4" name="Imagem 1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5" name="Imagem 1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6" name="Imagem 1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7" name="Imagem 1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8" name="Imagem 1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9" name="Imagem 1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0" name="Imagem 1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1" name="Imagem 1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2" name="Imagem 1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3" name="Imagem 1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4" name="Imagem 1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5" name="Imagem 1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6" name="Imagem 1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7" name="Imagem 1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8" name="Imagem 1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9" name="Imagem 1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0" name="Imagem 1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1" name="Imagem 14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2" name="Imagem 14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3" name="Imagem 14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4" name="Imagem 14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5" name="Imagem 14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6" name="Imagem 14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7" name="Imagem 1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8" name="Imagem 1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9" name="Imagem 1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0" name="Imagem 1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1" name="Imagem 1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2" name="Imagem 1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3" name="Imagem 1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4" name="Imagem 1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5" name="Imagem 1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6" name="Imagem 1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7" name="Imagem 1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8" name="Imagem 1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9" name="Imagem 1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0" name="Imagem 1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1" name="Imagem 1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2" name="Imagem 1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3" name="Imagem 1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4" name="Imagem 1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5" name="Imagem 1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6" name="Imagem 1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7" name="Imagem 1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8" name="Imagem 1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9" name="Imagem 1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0" name="Imagem 14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1" name="Imagem 14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2" name="Imagem 14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3" name="Imagem 14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4" name="Imagem 14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5" name="Imagem 14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6" name="Imagem 1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7" name="Imagem 1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8" name="Imagem 1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9" name="Imagem 1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0" name="Imagem 1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1" name="Imagem 1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2" name="Imagem 1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3" name="Imagem 1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4" name="Imagem 1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5" name="Imagem 14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6" name="Imagem 14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7" name="Imagem 14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8" name="Imagem 14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9" name="Imagem 14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0" name="Imagem 14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1" name="Imagem 1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2" name="Imagem 1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3" name="Imagem 1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4" name="Imagem 1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5" name="Imagem 1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6" name="Imagem 1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7" name="Imagem 1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8" name="Imagem 1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9" name="Imagem 1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0" name="Imagem 1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1" name="Imagem 1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2" name="Imagem 1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3" name="Imagem 1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4" name="Imagem 1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5" name="Imagem 1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6" name="Imagem 1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7" name="Imagem 1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8" name="Imagem 1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9" name="Imagem 1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0" name="Imagem 1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1" name="Imagem 1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2" name="Imagem 1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3" name="Imagem 1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4" name="Imagem 1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5" name="Imagem 1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6" name="Imagem 1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7" name="Imagem 1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8" name="Imagem 1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9" name="Imagem 15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0" name="Imagem 15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1" name="Imagem 15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2" name="Imagem 15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3" name="Imagem 15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4" name="Imagem 15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5" name="Imagem 1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6" name="Imagem 1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7" name="Imagem 1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8" name="Imagem 1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9" name="Imagem 1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0" name="Imagem 1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1" name="Imagem 1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2" name="Imagem 1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3" name="Imagem 1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4" name="Imagem 1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5" name="Imagem 1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6" name="Imagem 1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7" name="Imagem 1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8" name="Imagem 1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9" name="Imagem 1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0" name="Imagem 1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1" name="Imagem 1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2" name="Imagem 1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3" name="Imagem 1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4" name="Imagem 1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5" name="Imagem 1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6" name="Imagem 1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7" name="Imagem 1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8" name="Imagem 15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9" name="Imagem 15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0" name="Imagem 15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1" name="Imagem 15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2" name="Imagem 15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3" name="Imagem 15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4" name="Imagem 1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5" name="Imagem 1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6" name="Imagem 1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7" name="Imagem 1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8" name="Imagem 1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9" name="Imagem 1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0" name="Imagem 1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1" name="Imagem 1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2" name="Imagem 1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3" name="Imagem 15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4" name="Imagem 15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5" name="Imagem 15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6" name="Imagem 15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7" name="Imagem 15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8" name="Imagem 15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9" name="Imagem 1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0" name="Imagem 1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1" name="Imagem 1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2" name="Imagem 1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3" name="Imagem 1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4" name="Imagem 1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5" name="Imagem 1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6" name="Imagem 1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7" name="Imagem 1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8" name="Imagem 1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9" name="Imagem 1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0" name="Imagem 1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1" name="Imagem 1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2" name="Imagem 1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3" name="Imagem 1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4" name="Imagem 1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5" name="Imagem 1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6" name="Imagem 1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7" name="Imagem 1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8" name="Imagem 1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9" name="Imagem 1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0" name="Imagem 1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1" name="Imagem 1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2" name="Imagem 1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3" name="Imagem 1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4" name="Imagem 1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5" name="Imagem 1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6" name="Imagem 1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7" name="Imagem 15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8" name="Imagem 15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9" name="Imagem 15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8" name="Imagem 2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9" name="Imagem 2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0" name="Imagem 2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1" name="Imagem 2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2" name="Imagem 2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3" name="Imagem 2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4" name="Imagem 2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5" name="Imagem 2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6" name="Imagem 2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7" name="Imagem 2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8" name="Imagem 2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9" name="Imagem 21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0" name="Imagem 21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1" name="Imagem 21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2" name="Imagem 21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3" name="Imagem 21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4" name="Imagem 21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5" name="Imagem 2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6" name="Imagem 2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7" name="Imagem 2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8" name="Imagem 2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9" name="Imagem 2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0" name="Imagem 2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1" name="Imagem 2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2" name="Imagem 2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3" name="Imagem 21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4" name="Imagem 21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5" name="Imagem 21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6" name="Imagem 21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7" name="Imagem 21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8" name="Imagem 21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9" name="Imagem 2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0" name="Imagem 2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1" name="Imagem 2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2" name="Imagem 2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3" name="Imagem 2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4" name="Imagem 2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5" name="Imagem 2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6" name="Imagem 2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7" name="Imagem 2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8" name="Imagem 2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9" name="Imagem 2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0" name="Imagem 2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1" name="Imagem 2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2" name="Imagem 2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3" name="Imagem 2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4" name="Imagem 2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5" name="Imagem 2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6" name="Imagem 2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7" name="Imagem 2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8" name="Imagem 2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9" name="Imagem 2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0" name="Imagem 2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1" name="Imagem 2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2" name="Imagem 216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3" name="Imagem 216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4" name="Imagem 216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5" name="Imagem 216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6" name="Imagem 216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7" name="Imagem 216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8" name="Imagem 2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9" name="Imagem 2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0" name="Imagem 2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1" name="Imagem 2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2" name="Imagem 2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3" name="Imagem 2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4" name="Imagem 2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5" name="Imagem 2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6" name="Imagem 2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7" name="Imagem 21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8" name="Imagem 21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9" name="Imagem 21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0" name="Imagem 21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1" name="Imagem 21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2" name="Imagem 21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3" name="Imagem 2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4" name="Imagem 2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5" name="Imagem 2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6" name="Imagem 2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7" name="Imagem 2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8" name="Imagem 2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9" name="Imagem 2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0" name="Imagem 2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1" name="Imagem 2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2" name="Imagem 2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3" name="Imagem 2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4" name="Imagem 2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5" name="Imagem 2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6" name="Imagem 2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7" name="Imagem 21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8" name="Imagem 21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9" name="Imagem 21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0" name="Imagem 21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1" name="Imagem 22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2" name="Imagem 22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3" name="Imagem 2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4" name="Imagem 2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5" name="Imagem 2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6" name="Imagem 2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7" name="Imagem 2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8" name="Imagem 2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9" name="Imagem 2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0" name="Imagem 2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1" name="Imagem 22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2" name="Imagem 22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3" name="Imagem 22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4" name="Imagem 22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5" name="Imagem 22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6" name="Imagem 22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7" name="Imagem 2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8" name="Imagem 2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9" name="Imagem 2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0" name="Imagem 2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1" name="Imagem 2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2" name="Imagem 2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3" name="Imagem 2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4" name="Imagem 2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5" name="Imagem 2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6" name="Imagem 22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7" name="Imagem 22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8" name="Imagem 22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9" name="Imagem 22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0" name="Imagem 22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1" name="Imagem 22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2" name="Imagem 2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3" name="Imagem 2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4" name="Imagem 2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5" name="Imagem 2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6" name="Imagem 2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7" name="Imagem 2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8" name="Imagem 2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9" name="Imagem 2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0" name="Imagem 223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1" name="Imagem 224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2" name="Imagem 224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3" name="Imagem 224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4" name="Imagem 224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5" name="Imagem 224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6" name="Imagem 2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7" name="Imagem 2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8" name="Imagem 2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9" name="Imagem 2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0" name="Imagem 2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1" name="Imagem 2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3" name="Imagem 2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4" name="Imagem 2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5" name="Imagem 22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6" name="Imagem 22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7" name="Imagem 22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8" name="Imagem 22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9" name="Imagem 22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0" name="Imagem 22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1" name="Imagem 22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2" name="Imagem 22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3" name="Imagem 22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4" name="Imagem 22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5" name="Imagem 2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6" name="Imagem 2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7" name="Imagem 2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8" name="Imagem 2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9" name="Imagem 2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0" name="Imagem 2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1" name="Imagem 2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2" name="Imagem 2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3" name="Imagem 2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4" name="Imagem 2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5" name="Imagem 22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6" name="Imagem 22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7" name="Imagem 22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8" name="Imagem 22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9" name="Imagem 22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0" name="Imagem 22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1" name="Imagem 2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2" name="Imagem 2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3" name="Imagem 2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4" name="Imagem 2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5" name="Imagem 2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6" name="Imagem 2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7" name="Imagem 2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8" name="Imagem 2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9" name="Imagem 22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0" name="Imagem 22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1" name="Imagem 22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2" name="Imagem 22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3" name="Imagem 22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4" name="Imagem 22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5" name="Imagem 2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6" name="Imagem 2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7" name="Imagem 2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8" name="Imagem 2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9" name="Imagem 2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0" name="Imagem 2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1" name="Imagem 2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2" name="Imagem 2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3" name="Imagem 2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4" name="Imagem 23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5" name="Imagem 23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6" name="Imagem 23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7" name="Imagem 23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8" name="Imagem 23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9" name="Imagem 23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0" name="Imagem 2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1" name="Imagem 2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2" name="Imagem 2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3" name="Imagem 2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4" name="Imagem 2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5" name="Imagem 2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6" name="Imagem 2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7" name="Imagem 2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8" name="Imagem 231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9" name="Imagem 231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0" name="Imagem 231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1" name="Imagem 232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2" name="Imagem 232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3" name="Imagem 232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4" name="Imagem 2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5" name="Imagem 2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6" name="Imagem 2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7" name="Imagem 2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8" name="Imagem 2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9" name="Imagem 2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0" name="Imagem 2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1" name="Imagem 2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2" name="Imagem 2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3" name="Imagem 23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4" name="Imagem 23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5" name="Imagem 23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6" name="Imagem 23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7" name="Imagem 23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8" name="Imagem 23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9" name="Imagem 23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0" name="Imagem 23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1" name="Imagem 23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2" name="Imagem 23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3" name="Imagem 2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4" name="Imagem 2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5" name="Imagem 2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6" name="Imagem 2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7" name="Imagem 2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8" name="Imagem 2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9" name="Imagem 2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0" name="Imagem 2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1" name="Imagem 2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2" name="Imagem 2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3" name="Imagem 2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4" name="Imagem 2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5" name="Imagem 2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6" name="Imagem 2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7" name="Imagem 2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8" name="Imagem 2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9" name="Imagem 2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0" name="Imagem 2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1" name="Imagem 2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2" name="Imagem 2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3" name="Imagem 2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4" name="Imagem 2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5" name="Imagem 2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6" name="Imagem 2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7" name="Imagem 23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8" name="Imagem 23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9" name="Imagem 23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0" name="Imagem 23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1" name="Imagem 23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2" name="Imagem 23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3" name="Imagem 2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4" name="Imagem 2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5" name="Imagem 2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6" name="Imagem 2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7" name="Imagem 2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8" name="Imagem 2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9" name="Imagem 2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0" name="Imagem 2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1" name="Imagem 2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2" name="Imagem 23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3" name="Imagem 23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4" name="Imagem 23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5" name="Imagem 23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6" name="Imagem 23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7" name="Imagem 23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8" name="Imagem 2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9" name="Imagem 2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0" name="Imagem 2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1" name="Imagem 2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2" name="Imagem 2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3" name="Imagem 2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4" name="Imagem 2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5" name="Imagem 2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6" name="Imagem 239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7" name="Imagem 239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8" name="Imagem 239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9" name="Imagem 239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0" name="Imagem 239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1" name="Imagem 240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2" name="Imagem 2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3" name="Imagem 2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4" name="Imagem 2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5" name="Imagem 2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6" name="Imagem 2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7" name="Imagem 2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8" name="Imagem 2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9" name="Imagem 2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0" name="Imagem 2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1" name="Imagem 24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2" name="Imagem 24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3" name="Imagem 24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4" name="Imagem 24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5" name="Imagem 24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6" name="Imagem 24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7" name="Imagem 24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8" name="Imagem 24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9" name="Imagem 2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0" name="Imagem 2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1" name="Imagem 2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2" name="Imagem 2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3" name="Imagem 2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4" name="Imagem 2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5" name="Imagem 2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6" name="Imagem 2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7" name="Imagem 2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8" name="Imagem 2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9" name="Imagem 2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0" name="Imagem 2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1" name="Imagem 24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2" name="Imagem 24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3" name="Imagem 24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4" name="Imagem 24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5" name="Imagem 24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6" name="Imagem 24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7" name="Imagem 2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8" name="Imagem 2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9" name="Imagem 2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0" name="Imagem 2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1" name="Imagem 2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2" name="Imagem 2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3" name="Imagem 2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4" name="Imagem 2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5" name="Imagem 24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6" name="Imagem 24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7" name="Imagem 24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8" name="Imagem 24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9" name="Imagem 24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0" name="Imagem 24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1" name="Imagem 2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2" name="Imagem 2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3" name="Imagem 2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4" name="Imagem 2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5" name="Imagem 2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6" name="Imagem 2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7" name="Imagem 2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8" name="Imagem 2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9" name="Imagem 2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0" name="Imagem 24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1" name="Imagem 24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2" name="Imagem 24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3" name="Imagem 24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4" name="Imagem 24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5" name="Imagem 24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6" name="Imagem 2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7" name="Imagem 2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8" name="Imagem 2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9" name="Imagem 2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0" name="Imagem 2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1" name="Imagem 2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2" name="Imagem 2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3" name="Imagem 2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4" name="Imagem 247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5" name="Imagem 247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6" name="Imagem 247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7" name="Imagem 247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8" name="Imagem 247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9" name="Imagem 247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0" name="Imagem 2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1" name="Imagem 2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2" name="Imagem 2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3" name="Imagem 2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4" name="Imagem 2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5" name="Imagem 2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6" name="Imagem 2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7" name="Imagem 2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8" name="Imagem 2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9" name="Imagem 24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0" name="Imagem 24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1" name="Imagem 24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2" name="Imagem 24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3" name="Imagem 24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4" name="Imagem 24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5" name="Imagem 24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6" name="Imagem 24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7" name="Imagem 24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8" name="Imagem 24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9" name="Imagem 2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0" name="Imagem 2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1" name="Imagem 2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2" name="Imagem 2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3" name="Imagem 2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4" name="Imagem 2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5" name="Imagem 2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6" name="Imagem 2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7" name="Imagem 2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8" name="Imagem 2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9" name="Imagem 25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0" name="Imagem 25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1" name="Imagem 25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2" name="Imagem 25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3" name="Imagem 25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4" name="Imagem 25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5" name="Imagem 2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6" name="Imagem 2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7" name="Imagem 2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8" name="Imagem 2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9" name="Imagem 2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0" name="Imagem 2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1" name="Imagem 2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2" name="Imagem 2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3" name="Imagem 25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4" name="Imagem 25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5" name="Imagem 25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6" name="Imagem 25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7" name="Imagem 25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8" name="Imagem 25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9" name="Imagem 2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0" name="Imagem 2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1" name="Imagem 2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2" name="Imagem 2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3" name="Imagem 2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4" name="Imagem 2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5" name="Imagem 2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6" name="Imagem 2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7" name="Imagem 2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8" name="Imagem 25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9" name="Imagem 25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0" name="Imagem 25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1" name="Imagem 25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2" name="Imagem 25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3" name="Imagem 25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4" name="Imagem 2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5" name="Imagem 2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6" name="Imagem 2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7" name="Imagem 2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8" name="Imagem 2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9" name="Imagem 2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0" name="Imagem 2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1" name="Imagem 2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2" name="Imagem 25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3" name="Imagem 25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4" name="Imagem 25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5" name="Imagem 25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6" name="Imagem 25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7" name="Imagem 25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8" name="Imagem 2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9" name="Imagem 2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0" name="Imagem 2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1" name="Imagem 2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2" name="Imagem 2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3" name="Imagem 2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4" name="Imagem 2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5" name="Imagem 2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6" name="Imagem 2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7" name="Imagem 25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8" name="Imagem 25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9" name="Imagem 25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0" name="Imagem 25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1" name="Imagem 25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2" name="Imagem 25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3" name="Imagem 25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4" name="Imagem 25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5" name="Imagem 25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6" name="Imagem 2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7" name="Imagem 2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8" name="Imagem 2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9" name="Imagem 2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0" name="Imagem 2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1" name="Imagem 2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2" name="Imagem 2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3" name="Imagem 2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4" name="Imagem 2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5" name="Imagem 2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6" name="Imagem 2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7" name="Imagem 25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8" name="Imagem 25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9" name="Imagem 25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0" name="Imagem 25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1" name="Imagem 25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2" name="Imagem 25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3" name="Imagem 2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4" name="Imagem 2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5" name="Imagem 2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6" name="Imagem 2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7" name="Imagem 2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8" name="Imagem 2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9" name="Imagem 2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0" name="Imagem 2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1" name="Imagem 26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2" name="Imagem 26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3" name="Imagem 26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4" name="Imagem 26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5" name="Imagem 26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6" name="Imagem 26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7" name="Imagem 2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8" name="Imagem 2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9" name="Imagem 2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0" name="Imagem 2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1" name="Imagem 2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2" name="Imagem 2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3" name="Imagem 2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4" name="Imagem 2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5" name="Imagem 2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6" name="Imagem 26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7" name="Imagem 26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8" name="Imagem 26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9" name="Imagem 26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0" name="Imagem 26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1" name="Imagem 26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2" name="Imagem 2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3" name="Imagem 2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4" name="Imagem 2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5" name="Imagem 2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6" name="Imagem 2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7" name="Imagem 2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8" name="Imagem 2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9" name="Imagem 2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0" name="Imagem 26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1" name="Imagem 26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2" name="Imagem 26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3" name="Imagem 26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4" name="Imagem 26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5" name="Imagem 26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6" name="Imagem 2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7" name="Imagem 2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8" name="Imagem 2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9" name="Imagem 2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0" name="Imagem 2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1" name="Imagem 2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2" name="Imagem 2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3" name="Imagem 2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4" name="Imagem 2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5" name="Imagem 26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6" name="Imagem 26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7" name="Imagem 26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8" name="Imagem 26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9" name="Imagem 26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0" name="Imagem 26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1" name="Imagem 26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2" name="Imagem 26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3" name="Imagem 2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4" name="Imagem 2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5" name="Imagem 2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6" name="Imagem 2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7" name="Imagem 2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8" name="Imagem 2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9" name="Imagem 2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0" name="Imagem 2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1" name="Imagem 2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2" name="Imagem 2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3" name="Imagem 2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4" name="Imagem 2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5" name="Imagem 26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6" name="Imagem 26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7" name="Imagem 26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8" name="Imagem 26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9" name="Imagem 26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0" name="Imagem 26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1" name="Imagem 2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2" name="Imagem 2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3" name="Imagem 2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4" name="Imagem 2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5" name="Imagem 2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6" name="Imagem 2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7" name="Imagem 2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8" name="Imagem 2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9" name="Imagem 26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0" name="Imagem 26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1" name="Imagem 26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2" name="Imagem 26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3" name="Imagem 26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4" name="Imagem 26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5" name="Imagem 2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6" name="Imagem 2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7" name="Imagem 2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8" name="Imagem 2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9" name="Imagem 2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0" name="Imagem 2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1" name="Imagem 2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2" name="Imagem 2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3" name="Imagem 2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4" name="Imagem 26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5" name="Imagem 26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6" name="Imagem 26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7" name="Imagem 26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8" name="Imagem 26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9" name="Imagem 26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0" name="Imagem 2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1" name="Imagem 2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2" name="Imagem 2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3" name="Imagem 2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4" name="Imagem 2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5" name="Imagem 2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6" name="Imagem 2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7" name="Imagem 2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8" name="Imagem 270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9" name="Imagem 270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0" name="Imagem 270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1" name="Imagem 271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2" name="Imagem 271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3" name="Imagem 271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4" name="Imagem 2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5" name="Imagem 2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6" name="Imagem 2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7" name="Imagem 2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8" name="Imagem 2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9" name="Imagem 2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0" name="Imagem 2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1" name="Imagem 2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2" name="Imagem 2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3" name="Imagem 27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4" name="Imagem 27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5" name="Imagem 27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6" name="Imagem 27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7" name="Imagem 27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8" name="Imagem 27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9" name="Imagem 27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0" name="Imagem 27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1" name="Imagem 2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2" name="Imagem 2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3" name="Imagem 2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4" name="Imagem 2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5" name="Imagem 2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6" name="Imagem 2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7" name="Imagem 2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8" name="Imagem 2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9" name="Imagem 2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0" name="Imagem 2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1" name="Imagem 2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2" name="Imagem 2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3" name="Imagem 27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4" name="Imagem 27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5" name="Imagem 27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6" name="Imagem 27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7" name="Imagem 27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8" name="Imagem 27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9" name="Imagem 2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0" name="Imagem 2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1" name="Imagem 2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2" name="Imagem 2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3" name="Imagem 2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4" name="Imagem 2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5" name="Imagem 2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6" name="Imagem 2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7" name="Imagem 27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8" name="Imagem 27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9" name="Imagem 27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0" name="Imagem 27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1" name="Imagem 27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2" name="Imagem 27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3" name="Imagem 2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4" name="Imagem 2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5" name="Imagem 2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6" name="Imagem 2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7" name="Imagem 2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8" name="Imagem 2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9" name="Imagem 2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0" name="Imagem 2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1" name="Imagem 2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2" name="Imagem 27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3" name="Imagem 27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4" name="Imagem 27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5" name="Imagem 27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6" name="Imagem 27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7" name="Imagem 27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8" name="Imagem 2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9" name="Imagem 2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0" name="Imagem 2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1" name="Imagem 2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2" name="Imagem 2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3" name="Imagem 2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4" name="Imagem 2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5" name="Imagem 2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6" name="Imagem 27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7" name="Imagem 27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8" name="Imagem 27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9" name="Imagem 27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0" name="Imagem 27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1" name="Imagem 27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2" name="Imagem 2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3" name="Imagem 2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4" name="Imagem 2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5" name="Imagem 2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6" name="Imagem 2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7" name="Imagem 2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8" name="Imagem 2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9" name="Imagem 2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0" name="Imagem 2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1" name="Imagem 28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2" name="Imagem 28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3" name="Imagem 28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4" name="Imagem 28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5" name="Imagem 28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6" name="Imagem 28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7" name="Imagem 28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8" name="Imagem 28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9" name="Imagem 28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0" name="Imagem 2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1" name="Imagem 2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2" name="Imagem 2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3" name="Imagem 2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4" name="Imagem 2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5" name="Imagem 2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6" name="Imagem 2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7" name="Imagem 2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8" name="Imagem 2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9" name="Imagem 2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0" name="Imagem 2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1" name="Imagem 2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2" name="Imagem 28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3" name="Imagem 28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4" name="Imagem 28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5" name="Imagem 2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6" name="Imagem 2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7" name="Imagem 2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8" name="Imagem 2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9" name="Imagem 28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0" name="Imagem 28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1" name="Imagem 28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2" name="Imagem 28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3" name="Imagem 28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4" name="Imagem 28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5" name="Imagem 2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6" name="Imagem 28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7" name="Imagem 28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8" name="Imagem 28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9" name="Imagem 28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0" name="Imagem 2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1" name="Imagem 2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2" name="Imagem 2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3" name="Imagem 28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4" name="Imagem 28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5" name="Imagem 28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6" name="Imagem 28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7" name="Imagem 28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8" name="Imagem 28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9" name="Imagem 2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0" name="Imagem 2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1" name="Imagem 2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2" name="Imagem 2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3" name="Imagem 28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4" name="Imagem 2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5" name="Imagem 2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6" name="Imagem 2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7" name="Imagem 2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8" name="Imagem 28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9" name="Imagem 28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0" name="Imagem 28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1" name="Imagem 28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2" name="Imagem 28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3" name="Imagem 28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4" name="Imagem 2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5" name="Imagem 2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6" name="Imagem 2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7" name="Imagem 2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8" name="Imagem 2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9" name="Imagem 2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0" name="Imagem 2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1" name="Imagem 2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2" name="Imagem 28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3" name="Imagem 28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4" name="Imagem 28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5" name="Imagem 28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6" name="Imagem 28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7" name="Imagem 28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8" name="Imagem 2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9" name="Imagem 2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0" name="Imagem 2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1" name="Imagem 2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2" name="Imagem 2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3" name="Imagem 2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4" name="Imagem 2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5" name="Imagem 28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6" name="Imagem 28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7" name="Imagem 28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8" name="Imagem 28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9" name="Imagem 28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0" name="Imagem 28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1" name="Imagem 28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2" name="Imagem 28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3" name="Imagem 2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4" name="Imagem 2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5" name="Imagem 2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6" name="Imagem 2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7" name="Imagem 2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8" name="Imagem 2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9" name="Imagem 28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0" name="Imagem 28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1" name="Imagem 29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2" name="Imagem 29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3" name="Imagem 29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4" name="Imagem 29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5" name="Imagem 29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6" name="Imagem 29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7" name="Imagem 2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8" name="Imagem 2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9" name="Imagem 2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0" name="Imagem 2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1" name="Imagem 2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2" name="Imagem 2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3" name="Imagem 2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4" name="Imagem 29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5" name="Imagem 29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6" name="Imagem 29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7" name="Imagem 29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8" name="Imagem 2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9" name="Imagem 2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0" name="Imagem 2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1" name="Imagem 2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2" name="Imagem 2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3" name="Imagem 2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4" name="Imagem 2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5" name="Imagem 29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6" name="Imagem 29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7" name="Imagem 29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8" name="Imagem 29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9" name="Imagem 29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0" name="Imagem 29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1" name="Imagem 29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2" name="Imagem 2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3" name="Imagem 29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4" name="Imagem 2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5" name="Imagem 2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6" name="Imagem 2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7" name="Imagem 2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8" name="Imagem 2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9" name="Imagem 29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0" name="Imagem 29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1" name="Imagem 29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2" name="Imagem 29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3" name="Imagem 29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4" name="Imagem 29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5" name="Imagem 2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6" name="Imagem 2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7" name="Imagem 2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8" name="Imagem 2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9" name="Imagem 2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0" name="Imagem 2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1" name="Imagem 2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2" name="Imagem 2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3" name="Imagem 2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4" name="Imagem 2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5" name="Imagem 2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6" name="Imagem 2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7" name="Imagem 2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8" name="Imagem 2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9" name="Imagem 2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0" name="Imagem 2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1" name="Imagem 2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2" name="Imagem 2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3" name="Imagem 2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4" name="Imagem 2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5" name="Imagem 2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6" name="Imagem 2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7" name="Imagem 2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8" name="Imagem 2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9" name="Imagem 2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0" name="Imagem 2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1" name="Imagem 2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2" name="Imagem 2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3" name="Imagem 2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4" name="Imagem 2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5" name="Imagem 2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6" name="Imagem 2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7" name="Imagem 2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8" name="Imagem 29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9" name="Imagem 29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0" name="Imagem 29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1" name="Imagem 2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2" name="Imagem 2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3" name="Imagem 2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4" name="Imagem 2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5" name="Imagem 2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6" name="Imagem 2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7" name="Imagem 29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8" name="Imagem 29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9" name="Imagem 29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0" name="Imagem 29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1" name="Imagem 29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2" name="Imagem 29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3" name="Imagem 29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4" name="Imagem 29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5" name="Imagem 29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6" name="Imagem 2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7" name="Imagem 2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8" name="Imagem 2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9" name="Imagem 2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0" name="Imagem 2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1" name="Imagem 30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2" name="Imagem 30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3" name="Imagem 30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4" name="Imagem 30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5" name="Imagem 30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6" name="Imagem 30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7" name="Imagem 3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8" name="Imagem 3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9" name="Imagem 30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0" name="Imagem 30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1" name="Imagem 30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2" name="Imagem 3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3" name="Imagem 3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4" name="Imagem 3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5" name="Imagem 3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6" name="Imagem 3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7" name="Imagem 3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8" name="Imagem 3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9" name="Imagem 3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0" name="Imagem 3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1" name="Imagem 3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2" name="Imagem 3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3" name="Imagem 3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4" name="Imagem 3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5" name="Imagem 30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6" name="Imagem 30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7" name="Imagem 30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8" name="Imagem 30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9" name="Imagem 30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0" name="Imagem 30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1" name="Imagem 3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2" name="Imagem 3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3" name="Imagem 3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4" name="Imagem 3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5" name="Imagem 3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6" name="Imagem 3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7" name="Imagem 3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8" name="Imagem 3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9" name="Imagem 30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0" name="Imagem 30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1" name="Imagem 30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2" name="Imagem 30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3" name="Imagem 30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4" name="Imagem 30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5" name="Imagem 3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6" name="Imagem 3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7" name="Imagem 3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8" name="Imagem 3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9" name="Imagem 3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0" name="Imagem 3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1" name="Imagem 3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2" name="Imagem 3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3" name="Imagem 3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4" name="Imagem 3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5" name="Imagem 3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6" name="Imagem 30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7" name="Imagem 30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8" name="Imagem 30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9" name="Imagem 3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0" name="Imagem 3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1" name="Imagem 3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2" name="Imagem 3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3" name="Imagem 30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4" name="Imagem 30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5" name="Imagem 30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6" name="Imagem 30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7" name="Imagem 30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8" name="Imagem 30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9" name="Imagem 3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0" name="Imagem 30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1" name="Imagem 30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2" name="Imagem 30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3" name="Imagem 30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4" name="Imagem 3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5" name="Imagem 3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6" name="Imagem 3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7" name="Imagem 30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8" name="Imagem 30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9" name="Imagem 30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0" name="Imagem 30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1" name="Imagem 30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2" name="Imagem 30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3" name="Imagem 3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4" name="Imagem 3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5" name="Imagem 30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6" name="Imagem 30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7" name="Imagem 30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8" name="Imagem 3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9" name="Imagem 30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0" name="Imagem 3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1" name="Imagem 3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2" name="Imagem 3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3" name="Imagem 3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4" name="Imagem 3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5" name="Imagem 3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6" name="Imagem 3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7" name="Imagem 3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8" name="Imagem 3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9" name="Imagem 3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0" name="Imagem 3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1" name="Imagem 31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2" name="Imagem 31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3" name="Imagem 31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4" name="Imagem 31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5" name="Imagem 31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6" name="Imagem 31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7" name="Imagem 3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8" name="Imagem 3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9" name="Imagem 3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0" name="Imagem 3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1" name="Imagem 3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2" name="Imagem 3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3" name="Imagem 3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4" name="Imagem 3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5" name="Imagem 31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6" name="Imagem 31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7" name="Imagem 31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8" name="Imagem 31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9" name="Imagem 31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0" name="Imagem 31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1" name="Imagem 3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2" name="Imagem 3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3" name="Imagem 3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4" name="Imagem 3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5" name="Imagem 3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6" name="Imagem 3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7" name="Imagem 3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8" name="Imagem 3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9" name="Imagem 3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0" name="Imagem 3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1" name="Imagem 3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2" name="Imagem 3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3" name="Imagem 3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4" name="Imagem 31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5" name="Imagem 31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6" name="Imagem 3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7" name="Imagem 3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8" name="Imagem 3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9" name="Imagem 31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0" name="Imagem 31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1" name="Imagem 31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2" name="Imagem 31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3" name="Imagem 31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4" name="Imagem 31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5" name="Imagem 3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6" name="Imagem 3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7" name="Imagem 3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8" name="Imagem 3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9" name="Imagem 31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0" name="Imagem 31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1" name="Imagem 31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2" name="Imagem 3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3" name="Imagem 31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4" name="Imagem 31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5" name="Imagem 31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6" name="Imagem 31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7" name="Imagem 31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8" name="Imagem 31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9" name="Imagem 3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0" name="Imagem 3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1" name="Imagem 3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2" name="Imagem 3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3" name="Imagem 3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4" name="Imagem 3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5" name="Imagem 3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6" name="Imagem 3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7" name="Imagem 3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8" name="Imagem 3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9" name="Imagem 3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0" name="Imagem 3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1" name="Imagem 3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2" name="Imagem 3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3" name="Imagem 3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4" name="Imagem 3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5" name="Imagem 3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6" name="Imagem 3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7" name="Imagem 31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8" name="Imagem 31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9" name="Imagem 31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0" name="Imagem 31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1" name="Imagem 31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2" name="Imagem 31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3" name="Imagem 3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4" name="Imagem 3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5" name="Imagem 3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6" name="Imagem 3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7" name="Imagem 3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8" name="Imagem 3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9" name="Imagem 3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0" name="Imagem 3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1" name="Imagem 31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2" name="Imagem 31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3" name="Imagem 31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4" name="Imagem 31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5" name="Imagem 31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6" name="Imagem 3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7" name="Imagem 3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8" name="Imagem 3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9" name="Imagem 31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0" name="Imagem 3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1" name="Imagem 3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2" name="Imagem 3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3" name="Imagem 3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4" name="Imagem 3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5" name="Imagem 3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6" name="Imagem 3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7" name="Imagem 3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8" name="Imagem 3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9" name="Imagem 3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0" name="Imagem 3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1" name="Imagem 3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2" name="Imagem 32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3" name="Imagem 32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4" name="Imagem 32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5" name="Imagem 32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6" name="Imagem 32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7" name="Imagem 32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8" name="Imagem 32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9" name="Imagem 32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0" name="Imagem 3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1" name="Imagem 3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2" name="Imagem 3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3" name="Imagem 3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4" name="Imagem 3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5" name="Imagem 3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6" name="Imagem 3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7" name="Imagem 32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8" name="Imagem 322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9" name="Imagem 322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0" name="Imagem 322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1" name="Imagem 323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2" name="Imagem 323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3" name="Imagem 323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4" name="Imagem 3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5" name="Imagem 3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6" name="Imagem 3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7" name="Imagem 3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8" name="Imagem 3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9" name="Imagem 3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0" name="Imagem 3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1" name="Imagem 3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2" name="Imagem 3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3" name="Imagem 3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4" name="Imagem 3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5" name="Imagem 32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6" name="Imagem 32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7" name="Imagem 32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8" name="Imagem 32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9" name="Imagem 32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0" name="Imagem 32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1" name="Imagem 3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2" name="Imagem 3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3" name="Imagem 3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4" name="Imagem 3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5" name="Imagem 3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6" name="Imagem 3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7" name="Imagem 3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8" name="Imagem 3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9" name="Imagem 32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0" name="Imagem 32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1" name="Imagem 32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2" name="Imagem 32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3" name="Imagem 32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4" name="Imagem 32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5" name="Imagem 3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6" name="Imagem 3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7" name="Imagem 3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8" name="Imagem 3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9" name="Imagem 3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0" name="Imagem 3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1" name="Imagem 3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2" name="Imagem 3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3" name="Imagem 3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4" name="Imagem 327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5" name="Imagem 327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6" name="Imagem 327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7" name="Imagem 327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8" name="Imagem 327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9" name="Imagem 327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0" name="Imagem 3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1" name="Imagem 3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2" name="Imagem 3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3" name="Imagem 3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4" name="Imagem 3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5" name="Imagem 3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6" name="Imagem 3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7" name="Imagem 3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8" name="Imagem 32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9" name="Imagem 32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0" name="Imagem 32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1" name="Imagem 32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2" name="Imagem 32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3" name="Imagem 32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4" name="Imagem 3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5" name="Imagem 3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6" name="Imagem 3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7" name="Imagem 3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8" name="Imagem 3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9" name="Imagem 3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0" name="Imagem 3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1" name="Imagem 3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2" name="Imagem 3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3" name="Imagem 33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4" name="Imagem 33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5" name="Imagem 33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6" name="Imagem 33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7" name="Imagem 33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8" name="Imagem 33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9" name="Imagem 3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0" name="Imagem 3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1" name="Imagem 3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2" name="Imagem 3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3" name="Imagem 3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4" name="Imagem 3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5" name="Imagem 3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6" name="Imagem 3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7" name="Imagem 3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8" name="Imagem 3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9" name="Imagem 3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0" name="Imagem 3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1" name="Imagem 3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2" name="Imagem 3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3" name="Imagem 33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4" name="Imagem 33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5" name="Imagem 33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6" name="Imagem 33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7" name="Imagem 33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8" name="Imagem 33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9" name="Imagem 3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0" name="Imagem 3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1" name="Imagem 3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2" name="Imagem 3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3" name="Imagem 3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4" name="Imagem 3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5" name="Imagem 3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6" name="Imagem 3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7" name="Imagem 33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8" name="Imagem 33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9" name="Imagem 33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0" name="Imagem 33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1" name="Imagem 33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2" name="Imagem 33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3" name="Imagem 3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4" name="Imagem 3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5" name="Imagem 3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6" name="Imagem 3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7" name="Imagem 3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8" name="Imagem 3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9" name="Imagem 3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0" name="Imagem 3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1" name="Imagem 3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2" name="Imagem 33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3" name="Imagem 33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4" name="Imagem 33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5" name="Imagem 33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6" name="Imagem 33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7" name="Imagem 33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8" name="Imagem 3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9" name="Imagem 3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0" name="Imagem 3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1" name="Imagem 3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2" name="Imagem 3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3" name="Imagem 3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4" name="Imagem 3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5" name="Imagem 3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6" name="Imagem 33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7" name="Imagem 33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8" name="Imagem 33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9" name="Imagem 33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0" name="Imagem 33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1" name="Imagem 33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2" name="Imagem 3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3" name="Imagem 3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4" name="Imagem 3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5" name="Imagem 3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6" name="Imagem 3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7" name="Imagem 3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8" name="Imagem 3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9" name="Imagem 3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0" name="Imagem 3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1" name="Imagem 33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2" name="Imagem 33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3" name="Imagem 33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4" name="Imagem 33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5" name="Imagem 33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6" name="Imagem 33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7" name="Imagem 3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8" name="Imagem 3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9" name="Imagem 3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0" name="Imagem 3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1" name="Imagem 3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2" name="Imagem 3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3" name="Imagem 3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4" name="Imagem 3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5" name="Imagem 3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6" name="Imagem 3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7" name="Imagem 3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8" name="Imagem 3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9" name="Imagem 3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0" name="Imagem 3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1" name="Imagem 34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2" name="Imagem 34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3" name="Imagem 34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4" name="Imagem 34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5" name="Imagem 34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6" name="Imagem 34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7" name="Imagem 3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8" name="Imagem 3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9" name="Imagem 3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0" name="Imagem 3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1" name="Imagem 3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2" name="Imagem 3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3" name="Imagem 3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4" name="Imagem 3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5" name="Imagem 34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6" name="Imagem 34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7" name="Imagem 34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8" name="Imagem 34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9" name="Imagem 34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0" name="Imagem 34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1" name="Imagem 3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2" name="Imagem 3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3" name="Imagem 3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4" name="Imagem 3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5" name="Imagem 3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6" name="Imagem 3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7" name="Imagem 3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8" name="Imagem 3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9" name="Imagem 3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0" name="Imagem 34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1" name="Imagem 34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2" name="Imagem 34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3" name="Imagem 34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4" name="Imagem 34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5" name="Imagem 34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6" name="Imagem 3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7" name="Imagem 3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8" name="Imagem 3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9" name="Imagem 3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0" name="Imagem 3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1" name="Imagem 3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2" name="Imagem 3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3" name="Imagem 3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4" name="Imagem 34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5" name="Imagem 34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6" name="Imagem 34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7" name="Imagem 34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8" name="Imagem 34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9" name="Imagem 34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0" name="Imagem 3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1" name="Imagem 3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2" name="Imagem 3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3" name="Imagem 3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4" name="Imagem 3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5" name="Imagem 3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6" name="Imagem 3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7" name="Imagem 3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8" name="Imagem 3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9" name="Imagem 34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0" name="Imagem 34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1" name="Imagem 34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2" name="Imagem 34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3" name="Imagem 34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4" name="Imagem 34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5" name="Imagem 3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6" name="Imagem 3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7" name="Imagem 3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8" name="Imagem 3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9" name="Imagem 3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0" name="Imagem 3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1" name="Imagem 3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2" name="Imagem 3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3" name="Imagem 3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4" name="Imagem 3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5" name="Imagem 3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6" name="Imagem 3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7" name="Imagem 3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8" name="Imagem 3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9" name="Imagem 34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0" name="Imagem 34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1" name="Imagem 34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2" name="Imagem 34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3" name="Imagem 34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4" name="Imagem 34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5" name="Imagem 3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6" name="Imagem 3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7" name="Imagem 3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8" name="Imagem 3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9" name="Imagem 3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0" name="Imagem 3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1" name="Imagem 3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2" name="Imagem 3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3" name="Imagem 34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4" name="Imagem 34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5" name="Imagem 34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6" name="Imagem 34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7" name="Imagem 34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8" name="Imagem 34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9" name="Imagem 3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0" name="Imagem 3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1" name="Imagem 3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2" name="Imagem 3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3" name="Imagem 3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4" name="Imagem 3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5" name="Imagem 3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6" name="Imagem 3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7" name="Imagem 3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8" name="Imagem 350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9" name="Imagem 350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0" name="Imagem 350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1" name="Imagem 351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2" name="Imagem 351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3" name="Imagem 351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4" name="Imagem 3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5" name="Imagem 3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6" name="Imagem 3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7" name="Imagem 3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8" name="Imagem 3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9" name="Imagem 3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0" name="Imagem 3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1" name="Imagem 3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2" name="Imagem 35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3" name="Imagem 35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4" name="Imagem 35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5" name="Imagem 35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6" name="Imagem 35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7" name="Imagem 35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8" name="Imagem 3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9" name="Imagem 3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0" name="Imagem 3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1" name="Imagem 3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2" name="Imagem 3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3" name="Imagem 3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4" name="Imagem 3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5" name="Imagem 3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6" name="Imagem 3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7" name="Imagem 35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8" name="Imagem 35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9" name="Imagem 35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0" name="Imagem 35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1" name="Imagem 35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2" name="Imagem 35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3" name="Imagem 3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4" name="Imagem 3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5" name="Imagem 3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6" name="Imagem 3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7" name="Imagem 3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8" name="Imagem 3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9" name="Imagem 3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0" name="Imagem 3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1" name="Imagem 3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2" name="Imagem 3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3" name="Imagem 3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4" name="Imagem 3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5" name="Imagem 3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6" name="Imagem 3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7" name="Imagem 35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8" name="Imagem 35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9" name="Imagem 35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0" name="Imagem 35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1" name="Imagem 35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2" name="Imagem 35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3" name="Imagem 3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4" name="Imagem 3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5" name="Imagem 3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6" name="Imagem 3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7" name="Imagem 3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8" name="Imagem 3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9" name="Imagem 3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0" name="Imagem 3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1" name="Imagem 35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2" name="Imagem 35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3" name="Imagem 35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4" name="Imagem 35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5" name="Imagem 35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6" name="Imagem 35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7" name="Imagem 3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8" name="Imagem 3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9" name="Imagem 3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0" name="Imagem 3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1" name="Imagem 3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2" name="Imagem 3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3" name="Imagem 3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4" name="Imagem 3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5" name="Imagem 3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6" name="Imagem 35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7" name="Imagem 35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8" name="Imagem 35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9" name="Imagem 35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0" name="Imagem 35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1" name="Imagem 35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2" name="Imagem 3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3" name="Imagem 3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4" name="Imagem 3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5" name="Imagem 3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6" name="Imagem 3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7" name="Imagem 3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8" name="Imagem 3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9" name="Imagem 3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0" name="Imagem 35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1" name="Imagem 36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2" name="Imagem 36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3" name="Imagem 36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4" name="Imagem 36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5" name="Imagem 36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6" name="Imagem 3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7" name="Imagem 3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8" name="Imagem 3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9" name="Imagem 3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0" name="Imagem 3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1" name="Imagem 3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2" name="Imagem 3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3" name="Imagem 3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4" name="Imagem 3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5" name="Imagem 36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6" name="Imagem 36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7" name="Imagem 36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8" name="Imagem 36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9" name="Imagem 36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0" name="Imagem 36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1" name="Imagem 3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2" name="Imagem 3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3" name="Imagem 3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4" name="Imagem 3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5" name="Imagem 3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6" name="Imagem 3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7" name="Imagem 3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8" name="Imagem 3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9" name="Imagem 3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0" name="Imagem 3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1" name="Imagem 3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2" name="Imagem 3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3" name="Imagem 3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4" name="Imagem 3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5" name="Imagem 36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6" name="Imagem 36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7" name="Imagem 36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8" name="Imagem 36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9" name="Imagem 36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0" name="Imagem 36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1" name="Imagem 3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2" name="Imagem 3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3" name="Imagem 3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4" name="Imagem 3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5" name="Imagem 3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6" name="Imagem 3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7" name="Imagem 3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8" name="Imagem 3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9" name="Imagem 36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0" name="Imagem 36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1" name="Imagem 36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2" name="Imagem 36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3" name="Imagem 36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4" name="Imagem 36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5" name="Imagem 3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6" name="Imagem 3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7" name="Imagem 3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8" name="Imagem 3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9" name="Imagem 3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0" name="Imagem 3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1" name="Imagem 3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2" name="Imagem 3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3" name="Imagem 3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4" name="Imagem 366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5" name="Imagem 366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6" name="Imagem 366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7" name="Imagem 366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8" name="Imagem 366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9" name="Imagem 366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0" name="Imagem 3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1" name="Imagem 3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2" name="Imagem 3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3" name="Imagem 3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4" name="Imagem 3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5" name="Imagem 3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6" name="Imagem 3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7" name="Imagem 3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8" name="Imagem 36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9" name="Imagem 36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0" name="Imagem 36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1" name="Imagem 36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2" name="Imagem 36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3" name="Imagem 36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4" name="Imagem 3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5" name="Imagem 3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6" name="Imagem 3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7" name="Imagem 3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8" name="Imagem 3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9" name="Imagem 3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0" name="Imagem 3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1" name="Imagem 3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2" name="Imagem 3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3" name="Imagem 36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4" name="Imagem 36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5" name="Imagem 36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6" name="Imagem 36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7" name="Imagem 36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8" name="Imagem 36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9" name="Imagem 36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0" name="Imagem 3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1" name="Imagem 3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2" name="Imagem 3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3" name="Imagem 3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4" name="Imagem 3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5" name="Imagem 3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6" name="Imagem 3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7" name="Imagem 3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8" name="Imagem 3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9" name="Imagem 3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0" name="Imagem 3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1" name="Imagem 3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2" name="Imagem 3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3" name="Imagem 37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4" name="Imagem 37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5" name="Imagem 37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6" name="Imagem 37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7" name="Imagem 37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8" name="Imagem 37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9" name="Imagem 3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0" name="Imagem 3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1" name="Imagem 3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2" name="Imagem 3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3" name="Imagem 3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4" name="Imagem 3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5" name="Imagem 3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6" name="Imagem 3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7" name="Imagem 37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8" name="Imagem 37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9" name="Imagem 37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0" name="Imagem 37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1" name="Imagem 37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2" name="Imagem 37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3" name="Imagem 3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4" name="Imagem 3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5" name="Imagem 3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6" name="Imagem 3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7" name="Imagem 3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8" name="Imagem 3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9" name="Imagem 3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0" name="Imagem 3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1" name="Imagem 3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2" name="Imagem 37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3" name="Imagem 37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4" name="Imagem 37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5" name="Imagem 37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6" name="Imagem 37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7" name="Imagem 37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8" name="Imagem 3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9" name="Imagem 3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0" name="Imagem 3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1" name="Imagem 3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2" name="Imagem 3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3" name="Imagem 3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4" name="Imagem 3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5" name="Imagem 3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6" name="Imagem 37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7" name="Imagem 37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8" name="Imagem 37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9" name="Imagem 37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0" name="Imagem 37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1" name="Imagem 37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2" name="Imagem 37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3" name="Imagem 3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4" name="Imagem 3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5" name="Imagem 3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6" name="Imagem 3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7" name="Imagem 3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8" name="Imagem 3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9" name="Imagem 3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0" name="Imagem 3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1" name="Imagem 37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2" name="Imagem 37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3" name="Imagem 37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4" name="Imagem 37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5" name="Imagem 37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6" name="Imagem 37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7" name="Imagem 37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8" name="Imagem 3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9" name="Imagem 3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0" name="Imagem 3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1" name="Imagem 3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2" name="Imagem 3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3" name="Imagem 3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4" name="Imagem 3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5" name="Imagem 3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6" name="Imagem 3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7" name="Imagem 3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8" name="Imagem 3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9" name="Imagem 3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0" name="Imagem 3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1" name="Imagem 37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2" name="Imagem 37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3" name="Imagem 37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4" name="Imagem 37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5" name="Imagem 37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6" name="Imagem 37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7" name="Imagem 3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8" name="Imagem 3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9" name="Imagem 3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0" name="Imagem 3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1" name="Imagem 3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2" name="Imagem 3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3" name="Imagem 3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4" name="Imagem 3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5" name="Imagem 38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6" name="Imagem 38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7" name="Imagem 38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8" name="Imagem 38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9" name="Imagem 38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0" name="Imagem 38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1" name="Imagem 3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2" name="Imagem 3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3" name="Imagem 3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4" name="Imagem 3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5" name="Imagem 3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6" name="Imagem 3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7" name="Imagem 3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8" name="Imagem 3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9" name="Imagem 3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0" name="Imagem 38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1" name="Imagem 38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2" name="Imagem 38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3" name="Imagem 38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4" name="Imagem 38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5" name="Imagem 38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6" name="Imagem 3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7" name="Imagem 3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8" name="Imagem 3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9" name="Imagem 3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0" name="Imagem 3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1" name="Imagem 3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2" name="Imagem 3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3" name="Imagem 3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4" name="Imagem 38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5" name="Imagem 38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6" name="Imagem 38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7" name="Imagem 38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8" name="Imagem 38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9" name="Imagem 38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0" name="Imagem 3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1" name="Imagem 3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2" name="Imagem 3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3" name="Imagem 3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4" name="Imagem 3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5" name="Imagem 3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6" name="Imagem 3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7" name="Imagem 3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8" name="Imagem 3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9" name="Imagem 38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0" name="Imagem 38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1" name="Imagem 38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2" name="Imagem 38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3" name="Imagem 38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4" name="Imagem 38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5" name="Imagem 3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6" name="Imagem 3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7" name="Imagem 3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8" name="Imagem 3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9" name="Imagem 3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0" name="Imagem 3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1" name="Imagem 3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2" name="Imagem 3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3" name="Imagem 3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4" name="Imagem 3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5" name="Imagem 3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6" name="Imagem 3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7" name="Imagem 3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8" name="Imagem 3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9" name="Imagem 38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0" name="Imagem 38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1" name="Imagem 38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2" name="Imagem 38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3" name="Imagem 38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4" name="Imagem 38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5" name="Imagem 3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6" name="Imagem 3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7" name="Imagem 3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8" name="Imagem 3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9" name="Imagem 3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0" name="Imagem 3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1" name="Imagem 3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2" name="Imagem 3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3" name="Imagem 38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4" name="Imagem 38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5" name="Imagem 38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6" name="Imagem 38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7" name="Imagem 38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8" name="Imagem 38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9" name="Imagem 3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0" name="Imagem 3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1" name="Imagem 3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2" name="Imagem 3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3" name="Imagem 3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4" name="Imagem 3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5" name="Imagem 3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6" name="Imagem 3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7" name="Imagem 3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8" name="Imagem 38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9" name="Imagem 38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0" name="Imagem 38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1" name="Imagem 39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2" name="Imagem 39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3" name="Imagem 39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4" name="Imagem 3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5" name="Imagem 3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6" name="Imagem 3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7" name="Imagem 3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8" name="Imagem 3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9" name="Imagem 3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0" name="Imagem 3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1" name="Imagem 3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2" name="Imagem 39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3" name="Imagem 39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4" name="Imagem 39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5" name="Imagem 39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6" name="Imagem 39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7" name="Imagem 39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8" name="Imagem 3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9" name="Imagem 3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0" name="Imagem 3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1" name="Imagem 3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2" name="Imagem 3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3" name="Imagem 3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4" name="Imagem 3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5" name="Imagem 3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6" name="Imagem 3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7" name="Imagem 39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8" name="Imagem 39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9" name="Imagem 39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0" name="Imagem 39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1" name="Imagem 39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2" name="Imagem 39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3" name="Imagem 39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4" name="Imagem 3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5" name="Imagem 3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6" name="Imagem 3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7" name="Imagem 3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8" name="Imagem 3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9" name="Imagem 3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0" name="Imagem 3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1" name="Imagem 3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2" name="Imagem 3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3" name="Imagem 3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4" name="Imagem 3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5" name="Imagem 3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6" name="Imagem 3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7" name="Imagem 39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8" name="Imagem 39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9" name="Imagem 39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0" name="Imagem 39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1" name="Imagem 39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2" name="Imagem 39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3" name="Imagem 3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4" name="Imagem 3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5" name="Imagem 3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6" name="Imagem 3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7" name="Imagem 3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8" name="Imagem 3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9" name="Imagem 3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0" name="Imagem 3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1" name="Imagem 39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2" name="Imagem 39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3" name="Imagem 39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4" name="Imagem 39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5" name="Imagem 39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6" name="Imagem 39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7" name="Imagem 3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8" name="Imagem 3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9" name="Imagem 3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0" name="Imagem 3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1" name="Imagem 3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2" name="Imagem 3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3" name="Imagem 3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4" name="Imagem 3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5" name="Imagem 3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6" name="Imagem 39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7" name="Imagem 39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8" name="Imagem 39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9" name="Imagem 39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0" name="Imagem 39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1" name="Imagem 39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2" name="Imagem 3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3" name="Imagem 3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4" name="Imagem 3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5" name="Imagem 3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6" name="Imagem 3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7" name="Imagem 3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8" name="Imagem 3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9" name="Imagem 3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0" name="Imagem 39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1" name="Imagem 39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2" name="Imagem 39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3" name="Imagem 39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4" name="Imagem 39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5" name="Imagem 39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6" name="Imagem 3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7" name="Imagem 3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8" name="Imagem 3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9" name="Imagem 3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0" name="Imagem 3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1" name="Imagem 4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2" name="Imagem 4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3" name="Imagem 4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4" name="Imagem 4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5" name="Imagem 40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6" name="Imagem 40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7" name="Imagem 40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8" name="Imagem 40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9" name="Imagem 40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0" name="Imagem 40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1" name="Imagem 40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2" name="Imagem 4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3" name="Imagem 4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4" name="Imagem 4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5" name="Imagem 4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6" name="Imagem 4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7" name="Imagem 4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8" name="Imagem 4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9" name="Imagem 4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0" name="Imagem 4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1" name="Imagem 4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2" name="Imagem 4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3" name="Imagem 4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4" name="Imagem 4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5" name="Imagem 40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6" name="Imagem 40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7" name="Imagem 40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8" name="Imagem 40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9" name="Imagem 40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0" name="Imagem 40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1" name="Imagem 4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2" name="Imagem 4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3" name="Imagem 4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4" name="Imagem 4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5" name="Imagem 4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6" name="Imagem 4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7" name="Imagem 4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8" name="Imagem 4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9" name="Imagem 40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0" name="Imagem 40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1" name="Imagem 40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2" name="Imagem 40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3" name="Imagem 40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4" name="Imagem 40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5" name="Imagem 4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6" name="Imagem 4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7" name="Imagem 4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8" name="Imagem 4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9" name="Imagem 4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0" name="Imagem 4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1" name="Imagem 4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2" name="Imagem 4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3" name="Imagem 4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4" name="Imagem 40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5" name="Imagem 40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6" name="Imagem 40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7" name="Imagem 40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8" name="Imagem 40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9" name="Imagem 40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0" name="Imagem 4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1" name="Imagem 4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2" name="Imagem 4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3" name="Imagem 4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4" name="Imagem 4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5" name="Imagem 4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6" name="Imagem 4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7" name="Imagem 4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8" name="Imagem 40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9" name="Imagem 40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0" name="Imagem 40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1" name="Imagem 40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2" name="Imagem 40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3" name="Imagem 40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4" name="Imagem 4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5" name="Imagem 4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6" name="Imagem 4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7" name="Imagem 4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8" name="Imagem 4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9" name="Imagem 4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0" name="Imagem 4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1" name="Imagem 4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2" name="Imagem 4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3" name="Imagem 40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4" name="Imagem 40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5" name="Imagem 40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6" name="Imagem 40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7" name="Imagem 40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8" name="Imagem 40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9" name="Imagem 40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0" name="Imagem 4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1" name="Imagem 4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2" name="Imagem 4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3" name="Imagem 4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4" name="Imagem 4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5" name="Imagem 4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6" name="Imagem 4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7" name="Imagem 4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8" name="Imagem 4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9" name="Imagem 4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0" name="Imagem 4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1" name="Imagem 4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2" name="Imagem 4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3" name="Imagem 41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4" name="Imagem 41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5" name="Imagem 41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6" name="Imagem 41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7" name="Imagem 41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8" name="Imagem 41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9" name="Imagem 4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0" name="Imagem 4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1" name="Imagem 4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2" name="Imagem 4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3" name="Imagem 4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4" name="Imagem 4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5" name="Imagem 4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6" name="Imagem 4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7" name="Imagem 41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8" name="Imagem 41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9" name="Imagem 41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0" name="Imagem 41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1" name="Imagem 41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2" name="Imagem 41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3" name="Imagem 4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4" name="Imagem 4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5" name="Imagem 4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6" name="Imagem 4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7" name="Imagem 4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8" name="Imagem 4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9" name="Imagem 4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0" name="Imagem 4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1" name="Imagem 4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2" name="Imagem 41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3" name="Imagem 41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4" name="Imagem 41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5" name="Imagem 41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6" name="Imagem 41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7" name="Imagem 41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8" name="Imagem 4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9" name="Imagem 4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0" name="Imagem 4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1" name="Imagem 4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2" name="Imagem 4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3" name="Imagem 4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4" name="Imagem 4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5" name="Imagem 4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6" name="Imagem 41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7" name="Imagem 41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8" name="Imagem 41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9" name="Imagem 41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0" name="Imagem 41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1" name="Imagem 41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2" name="Imagem 4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3" name="Imagem 41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4" name="Imagem 4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5" name="Imagem 4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6" name="Imagem 4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7" name="Imagem 4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8" name="Imagem 4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9" name="Imagem 4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0" name="Imagem 4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1" name="Imagem 41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2" name="Imagem 41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3" name="Imagem 41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4" name="Imagem 41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5" name="Imagem 41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6" name="Imagem 41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7" name="Imagem 4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8" name="Imagem 4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9" name="Imagem 4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0" name="Imagem 4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1" name="Imagem 4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2" name="Imagem 4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3" name="Imagem 4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4" name="Imagem 4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5" name="Imagem 4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6" name="Imagem 4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7" name="Imagem 4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8" name="Imagem 4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9" name="Imagem 4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0" name="Imagem 4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1" name="Imagem 41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2" name="Imagem 41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3" name="Imagem 41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4" name="Imagem 41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5" name="Imagem 41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6" name="Imagem 41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7" name="Imagem 4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8" name="Imagem 4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9" name="Imagem 4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0" name="Imagem 4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1" name="Imagem 4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2" name="Imagem 4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3" name="Imagem 4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4" name="Imagem 4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5" name="Imagem 41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6" name="Imagem 41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7" name="Imagem 41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8" name="Imagem 41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9" name="Imagem 41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0" name="Imagem 41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1" name="Imagem 4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2" name="Imagem 4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3" name="Imagem 4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4" name="Imagem 4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5" name="Imagem 4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6" name="Imagem 4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7" name="Imagem 4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8" name="Imagem 4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9" name="Imagem 4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0" name="Imagem 42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1" name="Imagem 42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2" name="Imagem 42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3" name="Imagem 42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4" name="Imagem 42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5" name="Imagem 42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6" name="Imagem 4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7" name="Imagem 4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8" name="Imagem 4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9" name="Imagem 4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0" name="Imagem 4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1" name="Imagem 4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2" name="Imagem 4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3" name="Imagem 4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4" name="Imagem 42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5" name="Imagem 42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6" name="Imagem 42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7" name="Imagem 42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8" name="Imagem 42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9" name="Imagem 42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0" name="Imagem 4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1" name="Imagem 4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2" name="Imagem 4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3" name="Imagem 4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4" name="Imagem 4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5" name="Imagem 4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6" name="Imagem 4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7" name="Imagem 4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8" name="Imagem 4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9" name="Imagem 42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0" name="Imagem 42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1" name="Imagem 42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2" name="Imagem 42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3" name="Imagem 42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4" name="Imagem 42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5" name="Imagem 4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6" name="Imagem 4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7" name="Imagem 4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8" name="Imagem 4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9" name="Imagem 4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0" name="Imagem 4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1" name="Imagem 4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2" name="Imagem 4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3" name="Imagem 4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4" name="Imagem 4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5" name="Imagem 4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6" name="Imagem 4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7" name="Imagem 4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8" name="Imagem 4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9" name="Imagem 42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0" name="Imagem 42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1" name="Imagem 42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2" name="Imagem 42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3" name="Imagem 42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4" name="Imagem 42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5" name="Imagem 4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6" name="Imagem 4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7" name="Imagem 4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8" name="Imagem 4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9" name="Imagem 4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0" name="Imagem 4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1" name="Imagem 4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2" name="Imagem 4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3" name="Imagem 42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4" name="Imagem 42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5" name="Imagem 42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6" name="Imagem 42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7" name="Imagem 42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8" name="Imagem 42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9" name="Imagem 42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0" name="Imagem 4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1" name="Imagem 4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2" name="Imagem 4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3" name="Imagem 4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4" name="Imagem 4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5" name="Imagem 4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6" name="Imagem 4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7" name="Imagem 4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8" name="Imagem 42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9" name="Imagem 42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0" name="Imagem 42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1" name="Imagem 42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2" name="Imagem 42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3" name="Imagem 42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4" name="Imagem 4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5" name="Imagem 4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6" name="Imagem 4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7" name="Imagem 4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8" name="Imagem 4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9" name="Imagem 4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0" name="Imagem 4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1" name="Imagem 4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2" name="Imagem 43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3" name="Imagem 43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4" name="Imagem 43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5" name="Imagem 43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6" name="Imagem 43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7" name="Imagem 43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8" name="Imagem 4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9" name="Imagem 4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0" name="Imagem 4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1" name="Imagem 4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2" name="Imagem 4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3" name="Imagem 4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4" name="Imagem 4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5" name="Imagem 4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6" name="Imagem 4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7" name="Imagem 43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8" name="Imagem 43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9" name="Imagem 43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0" name="Imagem 43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1" name="Imagem 43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2" name="Imagem 43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3" name="Imagem 4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4" name="Imagem 4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5" name="Imagem 4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6" name="Imagem 4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7" name="Imagem 4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8" name="Imagem 4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9" name="Imagem 4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0" name="Imagem 4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1" name="Imagem 4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2" name="Imagem 4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3" name="Imagem 4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4" name="Imagem 4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5" name="Imagem 4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6" name="Imagem 4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7" name="Imagem 43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8" name="Imagem 43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9" name="Imagem 43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0" name="Imagem 43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1" name="Imagem 43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2" name="Imagem 43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3" name="Imagem 4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4" name="Imagem 4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5" name="Imagem 4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6" name="Imagem 4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7" name="Imagem 4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8" name="Imagem 4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9" name="Imagem 4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0" name="Imagem 4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1" name="Imagem 43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2" name="Imagem 43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3" name="Imagem 43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4" name="Imagem 43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5" name="Imagem 43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6" name="Imagem 43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7" name="Imagem 43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8" name="Imagem 4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9" name="Imagem 4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0" name="Imagem 4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1" name="Imagem 4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2" name="Imagem 4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3" name="Imagem 4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4" name="Imagem 4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5" name="Imagem 4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6" name="Imagem 43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7" name="Imagem 43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8" name="Imagem 43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9" name="Imagem 43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0" name="Imagem 43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1" name="Imagem 43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2" name="Imagem 4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3" name="Imagem 4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4" name="Imagem 4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5" name="Imagem 4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6" name="Imagem 4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7" name="Imagem 4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8" name="Imagem 4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9" name="Imagem 4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0" name="Imagem 43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1" name="Imagem 43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2" name="Imagem 43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3" name="Imagem 43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4" name="Imagem 43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5" name="Imagem 43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6" name="Imagem 43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7" name="Imagem 4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8" name="Imagem 4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9" name="Imagem 4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0" name="Imagem 4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1" name="Imagem 4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2" name="Imagem 4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3" name="Imagem 4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4" name="Imagem 4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5" name="Imagem 43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6" name="Imagem 43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7" name="Imagem 43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8" name="Imagem 43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9" name="Imagem 43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0" name="Imagem 43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1" name="Imagem 4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2" name="Imagem 4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3" name="Imagem 4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4" name="Imagem 4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5" name="Imagem 4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6" name="Imagem 4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7" name="Imagem 4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8" name="Imagem 4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9" name="Imagem 4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0" name="Imagem 4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1" name="Imagem 4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2" name="Imagem 4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3" name="Imagem 4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4" name="Imagem 4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5" name="Imagem 44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6" name="Imagem 44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7" name="Imagem 44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8" name="Imagem 44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9" name="Imagem 44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0" name="Imagem 44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1" name="Imagem 4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2" name="Imagem 4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3" name="Imagem 4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4" name="Imagem 4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5" name="Imagem 4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6" name="Imagem 4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7" name="Imagem 4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8" name="Imagem 4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9" name="Imagem 44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0" name="Imagem 44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1" name="Imagem 44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2" name="Imagem 44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3" name="Imagem 44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4" name="Imagem 44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5" name="Imagem 4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6" name="Imagem 4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7" name="Imagem 4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8" name="Imagem 4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9" name="Imagem 4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0" name="Imagem 4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1" name="Imagem 4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2" name="Imagem 4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3" name="Imagem 4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4" name="Imagem 44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5" name="Imagem 44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6" name="Imagem 44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7" name="Imagem 44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8" name="Imagem 44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9" name="Imagem 44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0" name="Imagem 4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1" name="Imagem 4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2" name="Imagem 4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3" name="Imagem 4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4" name="Imagem 4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5" name="Imagem 4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6" name="Imagem 4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7" name="Imagem 4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8" name="Imagem 44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9" name="Imagem 44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0" name="Imagem 44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1" name="Imagem 44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2" name="Imagem 44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3" name="Imagem 44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4" name="Imagem 4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5" name="Imagem 4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6" name="Imagem 4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7" name="Imagem 4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8" name="Imagem 4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9" name="Imagem 4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0" name="Imagem 4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1" name="Imagem 4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2" name="Imagem 4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3" name="Imagem 44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4" name="Imagem 44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5" name="Imagem 44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6" name="Imagem 44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7" name="Imagem 44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8" name="Imagem 44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9" name="Imagem 4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0" name="Imagem 4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1" name="Imagem 4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2" name="Imagem 4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3" name="Imagem 4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4" name="Imagem 4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5" name="Imagem 4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6" name="Imagem 4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7" name="Imagem 4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8" name="Imagem 4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9" name="Imagem 4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0" name="Imagem 4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1" name="Imagem 4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2" name="Imagem 4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3" name="Imagem 44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4" name="Imagem 44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5" name="Imagem 44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6" name="Imagem 44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7" name="Imagem 44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8" name="Imagem 44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9" name="Imagem 4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0" name="Imagem 4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1" name="Imagem 4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2" name="Imagem 4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3" name="Imagem 4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4" name="Imagem 4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5" name="Imagem 4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6" name="Imagem 4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7" name="Imagem 45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8" name="Imagem 45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9" name="Imagem 45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0" name="Imagem 45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1" name="Imagem 45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2" name="Imagem 45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3" name="Imagem 45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4" name="Imagem 4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5" name="Imagem 4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6" name="Imagem 4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7" name="Imagem 4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8" name="Imagem 4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9" name="Imagem 4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0" name="Imagem 4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1" name="Imagem 4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2" name="Imagem 45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3" name="Imagem 45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4" name="Imagem 45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5" name="Imagem 45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6" name="Imagem 45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7" name="Imagem 45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8" name="Imagem 4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9" name="Imagem 4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0" name="Imagem 4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1" name="Imagem 4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2" name="Imagem 4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3" name="Imagem 4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4" name="Imagem 4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5" name="Imagem 4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6" name="Imagem 45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7" name="Imagem 45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8" name="Imagem 45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9" name="Imagem 45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0" name="Imagem 45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1" name="Imagem 45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2" name="Imagem 4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3" name="Imagem 4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4" name="Imagem 4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5" name="Imagem 4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6" name="Imagem 4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7" name="Imagem 4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8" name="Imagem 4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9" name="Imagem 4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0" name="Imagem 4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1" name="Imagem 45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2" name="Imagem 45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3" name="Imagem 45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4" name="Imagem 45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5" name="Imagem 45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6" name="Imagem 45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7" name="Imagem 4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8" name="Imagem 4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9" name="Imagem 4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0" name="Imagem 4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1" name="Imagem 4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2" name="Imagem 4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3" name="Imagem 4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4" name="Imagem 4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5" name="Imagem 4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6" name="Imagem 4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7" name="Imagem 4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8" name="Imagem 4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9" name="Imagem 4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0" name="Imagem 4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1" name="Imagem 45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2" name="Imagem 45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3" name="Imagem 45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4" name="Imagem 45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5" name="Imagem 45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6" name="Imagem 45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7" name="Imagem 4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8" name="Imagem 4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9" name="Imagem 4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0" name="Imagem 4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1" name="Imagem 4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2" name="Imagem 4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3" name="Imagem 4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4" name="Imagem 4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5" name="Imagem 45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6" name="Imagem 45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7" name="Imagem 45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8" name="Imagem 45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9" name="Imagem 45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0" name="Imagem 45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1" name="Imagem 4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2" name="Imagem 4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3" name="Imagem 4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4" name="Imagem 4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5" name="Imagem 4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6" name="Imagem 4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7" name="Imagem 4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8" name="Imagem 4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9" name="Imagem 4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0" name="Imagem 45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1" name="Imagem 46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2" name="Imagem 46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3" name="Imagem 46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4" name="Imagem 46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5" name="Imagem 46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6" name="Imagem 4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7" name="Imagem 4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8" name="Imagem 4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9" name="Imagem 4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0" name="Imagem 4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1" name="Imagem 4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2" name="Imagem 4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3" name="Imagem 4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4" name="Imagem 46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5" name="Imagem 46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6" name="Imagem 46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7" name="Imagem 46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8" name="Imagem 46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9" name="Imagem 46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0" name="Imagem 4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1" name="Imagem 4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2" name="Imagem 4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3" name="Imagem 4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4" name="Imagem 4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5" name="Imagem 4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6" name="Imagem 4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7" name="Imagem 4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8" name="Imagem 4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9" name="Imagem 46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0" name="Imagem 46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1" name="Imagem 46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2" name="Imagem 46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3" name="Imagem 46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4" name="Imagem 46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5" name="Imagem 4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6" name="Imagem 4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7" name="Imagem 4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8" name="Imagem 4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9" name="Imagem 4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0" name="Imagem 4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1" name="Imagem 4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2" name="Imagem 4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3" name="Imagem 4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4" name="Imagem 4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5" name="Imagem 4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6" name="Imagem 4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7" name="Imagem 4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8" name="Imagem 4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9" name="Imagem 46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0" name="Imagem 46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1" name="Imagem 46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2" name="Imagem 46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3" name="Imagem 46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4" name="Imagem 46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5" name="Imagem 4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6" name="Imagem 4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7" name="Imagem 4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8" name="Imagem 4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9" name="Imagem 4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0" name="Imagem 4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1" name="Imagem 4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2" name="Imagem 4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3" name="Imagem 46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4" name="Imagem 46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5" name="Imagem 46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6" name="Imagem 46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7" name="Imagem 46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8" name="Imagem 46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9" name="Imagem 4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0" name="Imagem 4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1" name="Imagem 4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2" name="Imagem 4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3" name="Imagem 4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4" name="Imagem 4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5" name="Imagem 4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6" name="Imagem 4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7" name="Imagem 4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8" name="Imagem 46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9" name="Imagem 46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0" name="Imagem 46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1" name="Imagem 46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2" name="Imagem 46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3" name="Imagem 46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4" name="Imagem 4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5" name="Imagem 4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6" name="Imagem 4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7" name="Imagem 4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8" name="Imagem 4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9" name="Imagem 4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0" name="Imagem 4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1" name="Imagem 4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2" name="Imagem 46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3" name="Imagem 46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4" name="Imagem 46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5" name="Imagem 46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6" name="Imagem 46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7" name="Imagem 46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8" name="Imagem 46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9" name="Imagem 46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0" name="Imagem 4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1" name="Imagem 4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2" name="Imagem 4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3" name="Imagem 4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4" name="Imagem 4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5" name="Imagem 4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6" name="Imagem 4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7" name="Imagem 47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8" name="Imagem 47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9" name="Imagem 47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0" name="Imagem 47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1" name="Imagem 47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2" name="Imagem 47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3" name="Imagem 4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4" name="Imagem 4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5" name="Imagem 4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6" name="Imagem 4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7" name="Imagem 4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8" name="Imagem 4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9" name="Imagem 4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0" name="Imagem 4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1" name="Imagem 4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2" name="Imagem 4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3" name="Imagem 4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4" name="Imagem 4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5" name="Imagem 4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6" name="Imagem 4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7" name="Imagem 47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8" name="Imagem 47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9" name="Imagem 47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0" name="Imagem 47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1" name="Imagem 47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2" name="Imagem 47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3" name="Imagem 4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4" name="Imagem 4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5" name="Imagem 4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6" name="Imagem 4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7" name="Imagem 4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8" name="Imagem 4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9" name="Imagem 4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0" name="Imagem 4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1" name="Imagem 47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2" name="Imagem 47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3" name="Imagem 47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4" name="Imagem 47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5" name="Imagem 47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6" name="Imagem 47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7" name="Imagem 47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8" name="Imagem 4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9" name="Imagem 4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0" name="Imagem 4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1" name="Imagem 4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2" name="Imagem 4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3" name="Imagem 4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4" name="Imagem 4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5" name="Imagem 4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6" name="Imagem 47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7" name="Imagem 47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8" name="Imagem 47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9" name="Imagem 47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0" name="Imagem 47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1" name="Imagem 47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2" name="Imagem 47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3" name="Imagem 4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4" name="Imagem 4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5" name="Imagem 4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6" name="Imagem 4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7" name="Imagem 4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8" name="Imagem 4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9" name="Imagem 4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0" name="Imagem 47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1" name="Imagem 47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2" name="Imagem 47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3" name="Imagem 47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4" name="Imagem 47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5" name="Imagem 47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6" name="Imagem 47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7" name="Imagem 47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8" name="Imagem 4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9" name="Imagem 4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0" name="Imagem 4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1" name="Imagem 4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2" name="Imagem 4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3" name="Imagem 4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4" name="Imagem 4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5" name="Imagem 47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6" name="Imagem 47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7" name="Imagem 47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8" name="Imagem 47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9" name="Imagem 47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0" name="Imagem 47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1" name="Imagem 4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2" name="Imagem 4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3" name="Imagem 4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4" name="Imagem 4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5" name="Imagem 4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6" name="Imagem 4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7" name="Imagem 4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8" name="Imagem 4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9" name="Imagem 4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0" name="Imagem 4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1" name="Imagem 4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2" name="Imagem 4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3" name="Imagem 4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4" name="Imagem 4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5" name="Imagem 48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6" name="Imagem 48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7" name="Imagem 48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8" name="Imagem 48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9" name="Imagem 48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0" name="Imagem 48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1" name="Imagem 4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2" name="Imagem 4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3" name="Imagem 4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4" name="Imagem 4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5" name="Imagem 4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6" name="Imagem 4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7" name="Imagem 4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8" name="Imagem 4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9" name="Imagem 48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0" name="Imagem 48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1" name="Imagem 48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2" name="Imagem 48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3" name="Imagem 48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4" name="Imagem 48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5" name="Imagem 4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6" name="Imagem 4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7" name="Imagem 4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8" name="Imagem 4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9" name="Imagem 4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0" name="Imagem 4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1" name="Imagem 4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2" name="Imagem 4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3" name="Imagem 4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4" name="Imagem 48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5" name="Imagem 48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6" name="Imagem 48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7" name="Imagem 48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8" name="Imagem 48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9" name="Imagem 48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0" name="Imagem 4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1" name="Imagem 4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2" name="Imagem 4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3" name="Imagem 4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4" name="Imagem 4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5" name="Imagem 4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6" name="Imagem 4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7" name="Imagem 4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8" name="Imagem 48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9" name="Imagem 48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0" name="Imagem 48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1" name="Imagem 48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2" name="Imagem 48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3" name="Imagem 48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4" name="Imagem 4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5" name="Imagem 4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6" name="Imagem 4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7" name="Imagem 4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8" name="Imagem 4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9" name="Imagem 4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0" name="Imagem 4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1" name="Imagem 4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2" name="Imagem 4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3" name="Imagem 48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4" name="Imagem 48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5" name="Imagem 48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6" name="Imagem 48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7" name="Imagem 48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8" name="Imagem 48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9" name="Imagem 4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0" name="Imagem 4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1" name="Imagem 4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2" name="Imagem 4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3" name="Imagem 4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4" name="Imagem 4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5" name="Imagem 4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6" name="Imagem 4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7" name="Imagem 4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8" name="Imagem 4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9" name="Imagem 4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0" name="Imagem 4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1" name="Imagem 4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2" name="Imagem 4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3" name="Imagem 48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4" name="Imagem 48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5" name="Imagem 48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6" name="Imagem 48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7" name="Imagem 48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8" name="Imagem 48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9" name="Imagem 4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0" name="Imagem 4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1" name="Imagem 4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2" name="Imagem 4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3" name="Imagem 4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4" name="Imagem 4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5" name="Imagem 4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6" name="Imagem 4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7" name="Imagem 48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8" name="Imagem 48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9" name="Imagem 48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0" name="Imagem 48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1" name="Imagem 49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2" name="Imagem 49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3" name="Imagem 49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4" name="Imagem 4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5" name="Imagem 4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6" name="Imagem 4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7" name="Imagem 4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8" name="Imagem 4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9" name="Imagem 4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0" name="Imagem 4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1" name="Imagem 4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2" name="Imagem 49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3" name="Imagem 49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4" name="Imagem 49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5" name="Imagem 49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6" name="Imagem 49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7" name="Imagem 49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8" name="Imagem 4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9" name="Imagem 4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0" name="Imagem 4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1" name="Imagem 4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2" name="Imagem 4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3" name="Imagem 4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4" name="Imagem 4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5" name="Imagem 4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6" name="Imagem 49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7" name="Imagem 49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8" name="Imagem 49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9" name="Imagem 49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0" name="Imagem 49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1" name="Imagem 49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2" name="Imagem 4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3" name="Imagem 49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4" name="Imagem 4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5" name="Imagem 4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6" name="Imagem 4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7" name="Imagem 4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8" name="Imagem 4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9" name="Imagem 4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0" name="Imagem 4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1" name="Imagem 49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2" name="Imagem 49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3" name="Imagem 49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4" name="Imagem 49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5" name="Imagem 49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6" name="Imagem 49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7" name="Imagem 4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8" name="Imagem 4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9" name="Imagem 4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0" name="Imagem 4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1" name="Imagem 4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2" name="Imagem 4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3" name="Imagem 4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4" name="Imagem 4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5" name="Imagem 4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6" name="Imagem 4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7" name="Imagem 4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8" name="Imagem 4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9" name="Imagem 4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0" name="Imagem 4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1" name="Imagem 49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2" name="Imagem 49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3" name="Imagem 49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4" name="Imagem 49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5" name="Imagem 49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6" name="Imagem 49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7" name="Imagem 4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8" name="Imagem 4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9" name="Imagem 4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0" name="Imagem 4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1" name="Imagem 4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2" name="Imagem 4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3" name="Imagem 4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4" name="Imagem 4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5" name="Imagem 49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6" name="Imagem 49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7" name="Imagem 49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8" name="Imagem 49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9" name="Imagem 49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0" name="Imagem 49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1" name="Imagem 4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2" name="Imagem 4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3" name="Imagem 4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4" name="Imagem 4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5" name="Imagem 4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6" name="Imagem 4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7" name="Imagem 4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8" name="Imagem 4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9" name="Imagem 4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0" name="Imagem 49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1" name="Imagem 49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2" name="Imagem 49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3" name="Imagem 49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4" name="Imagem 49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5" name="Imagem 49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6" name="Imagem 4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7" name="Imagem 4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8" name="Imagem 4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9" name="Imagem 4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0" name="Imagem 4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1" name="Imagem 5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2" name="Imagem 5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3" name="Imagem 5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4" name="Imagem 50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5" name="Imagem 50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6" name="Imagem 50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7" name="Imagem 50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8" name="Imagem 50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9" name="Imagem 50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0" name="Imagem 50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1" name="Imagem 50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2" name="Imagem 5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3" name="Imagem 5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4" name="Imagem 5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5" name="Imagem 5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6" name="Imagem 5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7" name="Imagem 5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8" name="Imagem 5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9" name="Imagem 50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0" name="Imagem 50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1" name="Imagem 50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2" name="Imagem 50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3" name="Imagem 50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4" name="Imagem 50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5" name="Imagem 5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6" name="Imagem 5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7" name="Imagem 50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8" name="Imagem 50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9" name="Imagem 5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0" name="Imagem 5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1" name="Imagem 5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2" name="Imagem 5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3" name="Imagem 5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4" name="Imagem 5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5" name="Imagem 5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6" name="Imagem 5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7" name="Imagem 5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8" name="Imagem 5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9" name="Imagem 50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0" name="Imagem 50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1" name="Imagem 50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2" name="Imagem 50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3" name="Imagem 50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4" name="Imagem 50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5" name="Imagem 5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6" name="Imagem 5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7" name="Imagem 5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8" name="Imagem 5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9" name="Imagem 5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0" name="Imagem 5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1" name="Imagem 5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2" name="Imagem 5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3" name="Imagem 50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4" name="Imagem 50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5" name="Imagem 50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6" name="Imagem 50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7" name="Imagem 50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8" name="Imagem 50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9" name="Imagem 5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0" name="Imagem 5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1" name="Imagem 5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2" name="Imagem 5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3" name="Imagem 5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4" name="Imagem 5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5" name="Imagem 5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6" name="Imagem 5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7" name="Imagem 5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8" name="Imagem 50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9" name="Imagem 50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0" name="Imagem 50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1" name="Imagem 50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2" name="Imagem 50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3" name="Imagem 50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4" name="Imagem 5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5" name="Imagem 5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6" name="Imagem 5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7" name="Imagem 5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8" name="Imagem 5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9" name="Imagem 5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0" name="Imagem 5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1" name="Imagem 5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2" name="Imagem 50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3" name="Imagem 50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4" name="Imagem 50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5" name="Imagem 50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6" name="Imagem 50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7" name="Imagem 50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8" name="Imagem 5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9" name="Imagem 50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0" name="Imagem 5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1" name="Imagem 5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2" name="Imagem 5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3" name="Imagem 5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4" name="Imagem 5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5" name="Imagem 5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6" name="Imagem 5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7" name="Imagem 50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8" name="Imagem 50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9" name="Imagem 50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0" name="Imagem 50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1" name="Imagem 51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2" name="Imagem 51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3" name="Imagem 5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4" name="Imagem 5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5" name="Imagem 5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6" name="Imagem 5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7" name="Imagem 5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8" name="Imagem 5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9" name="Imagem 5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0" name="Imagem 5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1" name="Imagem 5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2" name="Imagem 5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3" name="Imagem 5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4" name="Imagem 5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5" name="Imagem 5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6" name="Imagem 5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7" name="Imagem 51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8" name="Imagem 51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9" name="Imagem 51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0" name="Imagem 51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1" name="Imagem 51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2" name="Imagem 51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3" name="Imagem 5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4" name="Imagem 5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5" name="Imagem 5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6" name="Imagem 5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7" name="Imagem 5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8" name="Imagem 5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9" name="Imagem 5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0" name="Imagem 5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1" name="Imagem 51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2" name="Imagem 51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3" name="Imagem 51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4" name="Imagem 51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5" name="Imagem 51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6" name="Imagem 51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7" name="Imagem 5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8" name="Imagem 5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9" name="Imagem 5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0" name="Imagem 5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1" name="Imagem 5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2" name="Imagem 5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3" name="Imagem 5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4" name="Imagem 5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5" name="Imagem 5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6" name="Imagem 51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7" name="Imagem 51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8" name="Imagem 51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9" name="Imagem 51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0" name="Imagem 51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1" name="Imagem 51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2" name="Imagem 5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3" name="Imagem 51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4" name="Imagem 5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5" name="Imagem 5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6" name="Imagem 5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7" name="Imagem 5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8" name="Imagem 5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9" name="Imagem 5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0" name="Imagem 51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1" name="Imagem 51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2" name="Imagem 51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3" name="Imagem 51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4" name="Imagem 51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5" name="Imagem 51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6" name="Imagem 5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7" name="Imagem 5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8" name="Imagem 5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9" name="Imagem 5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0" name="Imagem 5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1" name="Imagem 5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2" name="Imagem 5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3" name="Imagem 5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4" name="Imagem 5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5" name="Imagem 51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6" name="Imagem 51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7" name="Imagem 51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8" name="Imagem 51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9" name="Imagem 51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0" name="Imagem 51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1" name="Imagem 5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2" name="Imagem 5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3" name="Imagem 5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4" name="Imagem 5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5" name="Imagem 5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6" name="Imagem 5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7" name="Imagem 5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8" name="Imagem 5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9" name="Imagem 5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0" name="Imagem 5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1" name="Imagem 5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2" name="Imagem 5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3" name="Imagem 5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4" name="Imagem 5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5" name="Imagem 51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6" name="Imagem 51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7" name="Imagem 51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8" name="Imagem 51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9" name="Imagem 51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0" name="Imagem 51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1" name="Imagem 5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2" name="Imagem 5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3" name="Imagem 5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4" name="Imagem 5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5" name="Imagem 5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6" name="Imagem 5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7" name="Imagem 5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8" name="Imagem 5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9" name="Imagem 52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0" name="Imagem 52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1" name="Imagem 52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2" name="Imagem 52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3" name="Imagem 52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4" name="Imagem 52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5" name="Imagem 52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6" name="Imagem 5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7" name="Imagem 5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8" name="Imagem 5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9" name="Imagem 5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0" name="Imagem 5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1" name="Imagem 5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2" name="Imagem 5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3" name="Imagem 5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4" name="Imagem 52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5" name="Imagem 52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6" name="Imagem 52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7" name="Imagem 52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8" name="Imagem 52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9" name="Imagem 52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0" name="Imagem 5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1" name="Imagem 5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2" name="Imagem 5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3" name="Imagem 5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4" name="Imagem 5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5" name="Imagem 5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6" name="Imagem 5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7" name="Imagem 5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8" name="Imagem 52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9" name="Imagem 52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0" name="Imagem 52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1" name="Imagem 52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2" name="Imagem 52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3" name="Imagem 52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4" name="Imagem 5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5" name="Imagem 5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6" name="Imagem 5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7" name="Imagem 5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8" name="Imagem 5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9" name="Imagem 5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0" name="Imagem 5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1" name="Imagem 5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2" name="Imagem 5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3" name="Imagem 52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4" name="Imagem 52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5" name="Imagem 52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6" name="Imagem 52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7" name="Imagem 52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8" name="Imagem 52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9" name="Imagem 5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0" name="Imagem 5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1" name="Imagem 52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2" name="Imagem 52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3" name="Imagem 52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4" name="Imagem 52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5" name="Imagem 5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6" name="Imagem 5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7" name="Imagem 5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8" name="Imagem 5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9" name="Imagem 5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0" name="Imagem 5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1" name="Imagem 5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2" name="Imagem 5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3" name="Imagem 52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4" name="Imagem 52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5" name="Imagem 52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6" name="Imagem 52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7" name="Imagem 52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8" name="Imagem 52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9" name="Imagem 52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0" name="Imagem 5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1" name="Imagem 5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2" name="Imagem 5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3" name="Imagem 5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4" name="Imagem 5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5" name="Imagem 5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6" name="Imagem 5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7" name="Imagem 52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8" name="Imagem 52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9" name="Imagem 52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0" name="Imagem 52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1" name="Imagem 52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2" name="Imagem 52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3" name="Imagem 52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4" name="Imagem 5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5" name="Imagem 5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6" name="Imagem 5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7" name="Imagem 5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8" name="Imagem 5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9" name="Imagem 5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0" name="Imagem 5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1" name="Imagem 5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2" name="Imagem 53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3" name="Imagem 53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4" name="Imagem 53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5" name="Imagem 53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6" name="Imagem 53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7" name="Imagem 53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8" name="Imagem 5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9" name="Imagem 5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0" name="Imagem 5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1" name="Imagem 5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2" name="Imagem 5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3" name="Imagem 5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4" name="Imagem 5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5" name="Imagem 5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6" name="Imagem 53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7" name="Imagem 53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8" name="Imagem 53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9" name="Imagem 53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0" name="Imagem 53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1" name="Imagem 53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2" name="Imagem 5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3" name="Imagem 5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4" name="Imagem 5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5" name="Imagem 5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6" name="Imagem 5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7" name="Imagem 5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8" name="Imagem 5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9" name="Imagem 5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0" name="Imagem 5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1" name="Imagem 53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2" name="Imagem 53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3" name="Imagem 53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4" name="Imagem 53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5" name="Imagem 53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6" name="Imagem 53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7" name="Imagem 5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8" name="Imagem 5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9" name="Imagem 53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0" name="Imagem 53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1" name="Imagem 53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2" name="Imagem 53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3" name="Imagem 5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4" name="Imagem 5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5" name="Imagem 5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6" name="Imagem 5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7" name="Imagem 5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8" name="Imagem 5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9" name="Imagem 5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0" name="Imagem 5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1" name="Imagem 5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2" name="Imagem 5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3" name="Imagem 5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4" name="Imagem 53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5" name="Imagem 53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6" name="Imagem 53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7" name="Imagem 53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8" name="Imagem 5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9" name="Imagem 53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0" name="Imagem 53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1" name="Imagem 53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2" name="Imagem 53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3" name="Imagem 53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4" name="Imagem 53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5" name="Imagem 5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6" name="Imagem 5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7" name="Imagem 5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8" name="Imagem 53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9" name="Imagem 53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0" name="Imagem 53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1" name="Imagem 53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2" name="Imagem 5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3" name="Imagem 53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4" name="Imagem 53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5" name="Imagem 53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6" name="Imagem 53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7" name="Imagem 53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8" name="Imagem 53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9" name="Imagem 5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0" name="Imagem 5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1" name="Imagem 5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2" name="Imagem 5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3" name="Imagem 53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4" name="Imagem 53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5" name="Imagem 53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6" name="Imagem 53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7" name="Imagem 5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8" name="Imagem 53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9" name="Imagem 53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0" name="Imagem 53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1" name="Imagem 53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2" name="Imagem 53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3" name="Imagem 53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4" name="Imagem 5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5" name="Imagem 5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6" name="Imagem 5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7" name="Imagem 5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8" name="Imagem 5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9" name="Imagem 5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0" name="Imagem 5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1" name="Imagem 5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2" name="Imagem 54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3" name="Imagem 54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4" name="Imagem 54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5" name="Imagem 54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6" name="Imagem 54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7" name="Imagem 54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8" name="Imagem 5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9" name="Imagem 5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0" name="Imagem 5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1" name="Imagem 5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2" name="Imagem 5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3" name="Imagem 5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4" name="Imagem 5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5" name="Imagem 5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6" name="Imagem 5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7" name="Imagem 5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8" name="Imagem 5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9" name="Imagem 5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0" name="Imagem 5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1" name="Imagem 5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2" name="Imagem 5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3" name="Imagem 5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4" name="Imagem 5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5" name="Imagem 5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6" name="Imagem 5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7" name="Imagem 5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8" name="Imagem 5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9" name="Imagem 5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0" name="Imagem 5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1" name="Imagem 54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2" name="Imagem 54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3" name="Imagem 54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4" name="Imagem 54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5" name="Imagem 54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6" name="Imagem 54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7" name="Imagem 5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8" name="Imagem 5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9" name="Imagem 5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0" name="Imagem 5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1" name="Imagem 5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2" name="Imagem 5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3" name="Imagem 5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4" name="Imagem 5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5" name="Imagem 5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6" name="Imagem 54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7" name="Imagem 54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8" name="Imagem 5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9" name="Imagem 54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0" name="Imagem 5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1" name="Imagem 5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2" name="Imagem 5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3" name="Imagem 5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4" name="Imagem 5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5" name="Imagem 54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6" name="Imagem 54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7" name="Imagem 54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8" name="Imagem 54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9" name="Imagem 54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0" name="Imagem 54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1" name="Imagem 5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2" name="Imagem 5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3" name="Imagem 5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4" name="Imagem 5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5" name="Imagem 5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6" name="Imagem 5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7" name="Imagem 5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8" name="Imagem 5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9" name="Imagem 54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0" name="Imagem 54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1" name="Imagem 54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2" name="Imagem 54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3" name="Imagem 54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4" name="Imagem 54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5" name="Imagem 5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6" name="Imagem 5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7" name="Imagem 5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8" name="Imagem 5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9" name="Imagem 5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0" name="Imagem 5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1" name="Imagem 5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2" name="Imagem 5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3" name="Imagem 5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4" name="Imagem 5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5" name="Imagem 5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6" name="Imagem 5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7" name="Imagem 5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8" name="Imagem 5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9" name="Imagem 5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0" name="Imagem 5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1" name="Imagem 5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2" name="Imagem 5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3" name="Imagem 54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4" name="Imagem 54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5" name="Imagem 54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6" name="Imagem 54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7" name="Imagem 54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8" name="Imagem 54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9" name="Imagem 5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0" name="Imagem 5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1" name="Imagem 5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2" name="Imagem 5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3" name="Imagem 5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4" name="Imagem 5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5" name="Imagem 5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6" name="Imagem 5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7" name="Imagem 5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8" name="Imagem 5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9" name="Imagem 5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0" name="Imagem 55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1" name="Imagem 55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2" name="Imagem 55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3" name="Imagem 55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4" name="Imagem 5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5" name="Imagem 5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6" name="Imagem 5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7" name="Imagem 55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8" name="Imagem 55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9" name="Imagem 55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0" name="Imagem 55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1" name="Imagem 55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2" name="Imagem 55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3" name="Imagem 5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4" name="Imagem 55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5" name="Imagem 55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6" name="Imagem 55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7" name="Imagem 55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8" name="Imagem 5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9" name="Imagem 5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0" name="Imagem 5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1" name="Imagem 55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2" name="Imagem 55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3" name="Imagem 55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4" name="Imagem 55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5" name="Imagem 55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6" name="Imagem 55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7" name="Imagem 5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8" name="Imagem 5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9" name="Imagem 55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0" name="Imagem 55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1" name="Imagem 5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2" name="Imagem 5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3" name="Imagem 5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4" name="Imagem 5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5" name="Imagem 5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6" name="Imagem 5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7" name="Imagem 5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8" name="Imagem 5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9" name="Imagem 5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0" name="Imagem 5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1" name="Imagem 5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2" name="Imagem 5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3" name="Imagem 5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4" name="Imagem 5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5" name="Imagem 55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6" name="Imagem 55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7" name="Imagem 55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8" name="Imagem 55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9" name="Imagem 55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0" name="Imagem 55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1" name="Imagem 5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2" name="Imagem 5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3" name="Imagem 5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4" name="Imagem 5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5" name="Imagem 5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6" name="Imagem 5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7" name="Imagem 5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8" name="Imagem 5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9" name="Imagem 55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0" name="Imagem 55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1" name="Imagem 55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2" name="Imagem 55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3" name="Imagem 55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4" name="Imagem 55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5" name="Imagem 55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6" name="Imagem 5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7" name="Imagem 5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8" name="Imagem 5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9" name="Imagem 5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0" name="Imagem 5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1" name="Imagem 5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2" name="Imagem 5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3" name="Imagem 5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4" name="Imagem 5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5" name="Imagem 5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6" name="Imagem 5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7" name="Imagem 5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8" name="Imagem 55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9" name="Imagem 55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0" name="Imagem 55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1" name="Imagem 5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2" name="Imagem 5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3" name="Imagem 55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4" name="Imagem 55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5" name="Imagem 55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6" name="Imagem 55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7" name="Imagem 55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8" name="Imagem 55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9" name="Imagem 5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0" name="Imagem 5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1" name="Imagem 5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2" name="Imagem 56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3" name="Imagem 56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4" name="Imagem 56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5" name="Imagem 56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6" name="Imagem 5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7" name="Imagem 56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8" name="Imagem 56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9" name="Imagem 56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0" name="Imagem 56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1" name="Imagem 56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2" name="Imagem 56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3" name="Imagem 5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4" name="Imagem 5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5" name="Imagem 5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6" name="Imagem 5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7" name="Imagem 56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8" name="Imagem 56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9" name="Imagem 56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0" name="Imagem 5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1" name="Imagem 5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2" name="Imagem 5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3" name="Imagem 5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4" name="Imagem 5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5" name="Imagem 5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6" name="Imagem 5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7" name="Imagem 5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8" name="Imagem 5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9" name="Imagem 5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0" name="Imagem 5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1" name="Imagem 56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2" name="Imagem 56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3" name="Imagem 56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4" name="Imagem 56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5" name="Imagem 56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6" name="Imagem 56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7" name="Imagem 5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8" name="Imagem 5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9" name="Imagem 5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0" name="Imagem 5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1" name="Imagem 5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2" name="Imagem 5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3" name="Imagem 5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4" name="Imagem 5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5" name="Imagem 56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6" name="Imagem 56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7" name="Imagem 56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8" name="Imagem 56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9" name="Imagem 56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0" name="Imagem 56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1" name="Imagem 56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2" name="Imagem 56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3" name="Imagem 5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4" name="Imagem 5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5" name="Imagem 5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6" name="Imagem 5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7" name="Imagem 5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8" name="Imagem 5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9" name="Imagem 5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0" name="Imagem 5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1" name="Imagem 5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2" name="Imagem 5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3" name="Imagem 5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4" name="Imagem 5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5" name="Imagem 5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6" name="Imagem 56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7" name="Imagem 56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8" name="Imagem 56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9" name="Imagem 56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0" name="Imagem 56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1" name="Imagem 56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2" name="Imagem 56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3" name="Imagem 56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4" name="Imagem 56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5" name="Imagem 5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6" name="Imagem 5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7" name="Imagem 5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8" name="Imagem 5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9" name="Imagem 5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0" name="Imagem 56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1" name="Imagem 56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2" name="Imagem 56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3" name="Imagem 56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4" name="Imagem 56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5" name="Imagem 56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6" name="Imagem 56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7" name="Imagem 56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8" name="Imagem 56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9" name="Imagem 5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0" name="Imagem 5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1" name="Imagem 5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2" name="Imagem 5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3" name="Imagem 5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4" name="Imagem 5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5" name="Imagem 56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6" name="Imagem 56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7" name="Imagem 56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8" name="Imagem 56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9" name="Imagem 56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0" name="Imagem 5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1" name="Imagem 5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2" name="Imagem 5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3" name="Imagem 5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4" name="Imagem 5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5" name="Imagem 5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6" name="Imagem 5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7" name="Imagem 57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8" name="Imagem 57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9" name="Imagem 57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0" name="Imagem 57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1" name="Imagem 57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2" name="Imagem 57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3" name="Imagem 5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4" name="Imagem 5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5" name="Imagem 5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6" name="Imagem 5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7" name="Imagem 5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8" name="Imagem 5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9" name="Imagem 5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0" name="Imagem 5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1" name="Imagem 57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2" name="Imagem 57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3" name="Imagem 57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4" name="Imagem 57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5" name="Imagem 57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6" name="Imagem 5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7" name="Imagem 5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8" name="Imagem 5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9" name="Imagem 57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0" name="Imagem 57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1" name="Imagem 5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2" name="Imagem 5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3" name="Imagem 5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4" name="Imagem 5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5" name="Imagem 5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6" name="Imagem 5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7" name="Imagem 5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8" name="Imagem 5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9" name="Imagem 5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0" name="Imagem 5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1" name="Imagem 5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2" name="Imagem 5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3" name="Imagem 5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4" name="Imagem 57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5" name="Imagem 57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6" name="Imagem 57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7" name="Imagem 57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8" name="Imagem 57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9" name="Imagem 57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0" name="Imagem 5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1" name="Imagem 5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2" name="Imagem 5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3" name="Imagem 5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4" name="Imagem 5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5" name="Imagem 5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6" name="Imagem 5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7" name="Imagem 5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8" name="Imagem 5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9" name="Imagem 5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0" name="Imagem 5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1" name="Imagem 5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2" name="Imagem 5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3" name="Imagem 5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4" name="Imagem 5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5" name="Imagem 5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6" name="Imagem 5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7" name="Imagem 5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8" name="Imagem 5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9" name="Imagem 5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0" name="Imagem 5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1" name="Imagem 5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2" name="Imagem 5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3" name="Imagem 57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4" name="Imagem 57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5" name="Imagem 57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6" name="Imagem 57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7" name="Imagem 57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8" name="Imagem 57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9" name="Imagem 57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0" name="Imagem 57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1" name="Imagem 5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2" name="Imagem 5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3" name="Imagem 5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4" name="Imagem 5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5" name="Imagem 5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6" name="Imagem 5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7" name="Imagem 5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8" name="Imagem 5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9" name="Imagem 57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0" name="Imagem 57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1" name="Imagem 57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2" name="Imagem 57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3" name="Imagem 57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4" name="Imagem 57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5" name="Imagem 5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6" name="Imagem 5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7" name="Imagem 5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8" name="Imagem 5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9" name="Imagem 5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0" name="Imagem 5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1" name="Imagem 5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2" name="Imagem 5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3" name="Imagem 5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4" name="Imagem 58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5" name="Imagem 58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6" name="Imagem 58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7" name="Imagem 58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8" name="Imagem 58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9" name="Imagem 58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0" name="Imagem 5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1" name="Imagem 5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2" name="Imagem 5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3" name="Imagem 5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4" name="Imagem 5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5" name="Imagem 5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6" name="Imagem 5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7" name="Imagem 5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8" name="Imagem 581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9" name="Imagem 581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0" name="Imagem 581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1" name="Imagem 582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2" name="Imagem 582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3" name="Imagem 582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4" name="Imagem 58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5" name="Imagem 5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6" name="Imagem 5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7" name="Imagem 5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8" name="Imagem 5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9" name="Imagem 5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0" name="Imagem 5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1" name="Imagem 5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2" name="Imagem 5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3" name="Imagem 58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4" name="Imagem 58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5" name="Imagem 58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6" name="Imagem 58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7" name="Imagem 58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8" name="Imagem 58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9" name="Imagem 58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0" name="Imagem 5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1" name="Imagem 5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2" name="Imagem 5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3" name="Imagem 5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4" name="Imagem 5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5" name="Imagem 5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6" name="Imagem 5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7" name="Imagem 5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8" name="Imagem 5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9" name="Imagem 5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0" name="Imagem 5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1" name="Imagem 58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2" name="Imagem 58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3" name="Imagem 58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4" name="Imagem 58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5" name="Imagem 58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6" name="Imagem 58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7" name="Imagem 58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8" name="Imagem 58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9" name="Imagem 5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0" name="Imagem 5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1" name="Imagem 5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2" name="Imagem 5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3" name="Imagem 5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4" name="Imagem 5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5" name="Imagem 5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6" name="Imagem 5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7" name="Imagem 58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8" name="Imagem 58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9" name="Imagem 58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0" name="Imagem 58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1" name="Imagem 58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2" name="Imagem 58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3" name="Imagem 5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4" name="Imagem 5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5" name="Imagem 5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6" name="Imagem 5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7" name="Imagem 5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8" name="Imagem 5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9" name="Imagem 5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0" name="Imagem 5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1" name="Imagem 5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2" name="Imagem 58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3" name="Imagem 58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4" name="Imagem 58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5" name="Imagem 58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6" name="Imagem 58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7" name="Imagem 58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8" name="Imagem 58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9" name="Imagem 5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0" name="Imagem 5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1" name="Imagem 5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2" name="Imagem 5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3" name="Imagem 5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4" name="Imagem 5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5" name="Imagem 5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6" name="Imagem 589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7" name="Imagem 589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8" name="Imagem 589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9" name="Imagem 589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0" name="Imagem 589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1" name="Imagem 590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2" name="Imagem 59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3" name="Imagem 59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4" name="Imagem 5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5" name="Imagem 5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6" name="Imagem 5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7" name="Imagem 5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8" name="Imagem 5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9" name="Imagem 5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0" name="Imagem 5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1" name="Imagem 59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2" name="Imagem 59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3" name="Imagem 59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4" name="Imagem 59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5" name="Imagem 59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6" name="Imagem 59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7" name="Imagem 59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8" name="Imagem 5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9" name="Imagem 5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0" name="Imagem 5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1" name="Imagem 5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2" name="Imagem 5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3" name="Imagem 5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4" name="Imagem 5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5" name="Imagem 5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6" name="Imagem 5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7" name="Imagem 5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8" name="Imagem 5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9" name="Imagem 59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0" name="Imagem 59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1" name="Imagem 59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2" name="Imagem 59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3" name="Imagem 59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4" name="Imagem 59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5" name="Imagem 59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6" name="Imagem 59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7" name="Imagem 5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8" name="Imagem 5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9" name="Imagem 5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0" name="Imagem 5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1" name="Imagem 5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2" name="Imagem 5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3" name="Imagem 5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4" name="Imagem 5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5" name="Imagem 59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6" name="Imagem 59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7" name="Imagem 59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8" name="Imagem 59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9" name="Imagem 59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0" name="Imagem 59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1" name="Imagem 5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2" name="Imagem 5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3" name="Imagem 5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4" name="Imagem 5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5" name="Imagem 5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6" name="Imagem 5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7" name="Imagem 5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8" name="Imagem 5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9" name="Imagem 5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0" name="Imagem 59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1" name="Imagem 59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2" name="Imagem 59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3" name="Imagem 59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4" name="Imagem 59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5" name="Imagem 59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6" name="Imagem 59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7" name="Imagem 5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8" name="Imagem 5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9" name="Imagem 5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0" name="Imagem 5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1" name="Imagem 5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2" name="Imagem 5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3" name="Imagem 5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4" name="Imagem 597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5" name="Imagem 597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6" name="Imagem 597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7" name="Imagem 597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8" name="Imagem 597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9" name="Imagem 597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0" name="Imagem 59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1" name="Imagem 5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2" name="Imagem 5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3" name="Imagem 5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4" name="Imagem 5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5" name="Imagem 5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6" name="Imagem 5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7" name="Imagem 5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8" name="Imagem 5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9" name="Imagem 59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0" name="Imagem 59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1" name="Imagem 59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2" name="Imagem 59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3" name="Imagem 59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4" name="Imagem 59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5" name="Imagem 59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6" name="Imagem 5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7" name="Imagem 5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8" name="Imagem 5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9" name="Imagem 5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0" name="Imagem 5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1" name="Imagem 6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2" name="Imagem 6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3" name="Imagem 6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4" name="Imagem 6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5" name="Imagem 6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6" name="Imagem 6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7" name="Imagem 60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8" name="Imagem 60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9" name="Imagem 60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0" name="Imagem 60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1" name="Imagem 60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2" name="Imagem 60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3" name="Imagem 60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4" name="Imagem 60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5" name="Imagem 6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6" name="Imagem 6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7" name="Imagem 6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8" name="Imagem 6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9" name="Imagem 6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0" name="Imagem 6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1" name="Imagem 6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2" name="Imagem 6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3" name="Imagem 60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4" name="Imagem 60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5" name="Imagem 60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6" name="Imagem 60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7" name="Imagem 60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8" name="Imagem 60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9" name="Imagem 6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0" name="Imagem 6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1" name="Imagem 6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2" name="Imagem 6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3" name="Imagem 6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4" name="Imagem 6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5" name="Imagem 6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6" name="Imagem 6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7" name="Imagem 6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8" name="Imagem 60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9" name="Imagem 60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0" name="Imagem 60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1" name="Imagem 60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2" name="Imagem 60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3" name="Imagem 60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4" name="Imagem 60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5" name="Imagem 6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6" name="Imagem 6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7" name="Imagem 6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8" name="Imagem 6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9" name="Imagem 6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0" name="Imagem 6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1" name="Imagem 6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2" name="Imagem 60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3" name="Imagem 60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4" name="Imagem 60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5" name="Imagem 60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6" name="Imagem 60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7" name="Imagem 60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8" name="Imagem 60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9" name="Imagem 6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0" name="Imagem 6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1" name="Imagem 6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2" name="Imagem 6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3" name="Imagem 6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4" name="Imagem 6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5" name="Imagem 6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6" name="Imagem 6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7" name="Imagem 60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8" name="Imagem 60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9" name="Imagem 60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0" name="Imagem 60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1" name="Imagem 60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2" name="Imagem 60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3" name="Imagem 60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4" name="Imagem 6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5" name="Imagem 6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6" name="Imagem 6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7" name="Imagem 6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8" name="Imagem 6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9" name="Imagem 6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0" name="Imagem 6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1" name="Imagem 6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2" name="Imagem 6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3" name="Imagem 6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4" name="Imagem 6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5" name="Imagem 60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6" name="Imagem 60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7" name="Imagem 60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8" name="Imagem 60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9" name="Imagem 60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0" name="Imagem 60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1" name="Imagem 60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2" name="Imagem 60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3" name="Imagem 6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4" name="Imagem 6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5" name="Imagem 6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6" name="Imagem 6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7" name="Imagem 6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8" name="Imagem 6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9" name="Imagem 6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0" name="Imagem 6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1" name="Imagem 61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2" name="Imagem 61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3" name="Imagem 61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4" name="Imagem 61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5" name="Imagem 61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6" name="Imagem 61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7" name="Imagem 6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8" name="Imagem 6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9" name="Imagem 6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0" name="Imagem 6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1" name="Imagem 6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2" name="Imagem 6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3" name="Imagem 6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4" name="Imagem 6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5" name="Imagem 6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6" name="Imagem 61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7" name="Imagem 61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8" name="Imagem 61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9" name="Imagem 61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0" name="Imagem 61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1" name="Imagem 61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2" name="Imagem 6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3" name="Imagem 6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4" name="Imagem 6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5" name="Imagem 6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6" name="Imagem 6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7" name="Imagem 6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8" name="Imagem 6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9" name="Imagem 6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0" name="Imagem 61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1" name="Imagem 61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2" name="Imagem 61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3" name="Imagem 61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4" name="Imagem 61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5" name="Imagem 61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6" name="Imagem 6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7" name="Imagem 6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8" name="Imagem 6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9" name="Imagem 6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0" name="Imagem 6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1" name="Imagem 6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2" name="Imagem 6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3" name="Imagem 6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4" name="Imagem 6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5" name="Imagem 61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6" name="Imagem 61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7" name="Imagem 61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8" name="Imagem 61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9" name="Imagem 61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0" name="Imagem 61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1" name="Imagem 61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2" name="Imagem 6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3" name="Imagem 61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4" name="Imagem 6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5" name="Imagem 6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6" name="Imagem 6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7" name="Imagem 6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8" name="Imagem 6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9" name="Imagem 6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0" name="Imagem 6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1" name="Imagem 6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2" name="Imagem 6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3" name="Imagem 6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4" name="Imagem 6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5" name="Imagem 61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6" name="Imagem 61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7" name="Imagem 61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8" name="Imagem 61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9" name="Imagem 61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0" name="Imagem 61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1" name="Imagem 6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2" name="Imagem 6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3" name="Imagem 6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4" name="Imagem 6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5" name="Imagem 6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6" name="Imagem 6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7" name="Imagem 6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8" name="Imagem 6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9" name="Imagem 61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0" name="Imagem 61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1" name="Imagem 61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2" name="Imagem 61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3" name="Imagem 61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4" name="Imagem 61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5" name="Imagem 6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6" name="Imagem 6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7" name="Imagem 6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8" name="Imagem 6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9" name="Imagem 6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0" name="Imagem 6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1" name="Imagem 6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2" name="Imagem 6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3" name="Imagem 6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4" name="Imagem 61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5" name="Imagem 61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6" name="Imagem 61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7" name="Imagem 61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8" name="Imagem 61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9" name="Imagem 61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0" name="Imagem 6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1" name="Imagem 6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2" name="Imagem 6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3" name="Imagem 6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4" name="Imagem 6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5" name="Imagem 6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6" name="Imagem 6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7" name="Imagem 6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8" name="Imagem 620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9" name="Imagem 620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0" name="Imagem 620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1" name="Imagem 621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2" name="Imagem 621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3" name="Imagem 621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4" name="Imagem 62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5" name="Imagem 62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6" name="Imagem 6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7" name="Imagem 6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8" name="Imagem 6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9" name="Imagem 6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0" name="Imagem 6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1" name="Imagem 6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2" name="Imagem 6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3" name="Imagem 62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4" name="Imagem 62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5" name="Imagem 62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6" name="Imagem 62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7" name="Imagem 62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8" name="Imagem 62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9" name="Imagem 62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0" name="Imagem 62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1" name="Imagem 62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2" name="Imagem 6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3" name="Imagem 6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4" name="Imagem 6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5" name="Imagem 6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6" name="Imagem 6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7" name="Imagem 6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8" name="Imagem 6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9" name="Imagem 6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0" name="Imagem 6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1" name="Imagem 6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2" name="Imagem 6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3" name="Imagem 62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4" name="Imagem 62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5" name="Imagem 62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6" name="Imagem 62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7" name="Imagem 62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8" name="Imagem 62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9" name="Imagem 6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0" name="Imagem 6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1" name="Imagem 6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2" name="Imagem 6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3" name="Imagem 6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4" name="Imagem 6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5" name="Imagem 6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6" name="Imagem 6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7" name="Imagem 62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8" name="Imagem 62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9" name="Imagem 62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0" name="Imagem 62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1" name="Imagem 62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2" name="Imagem 62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3" name="Imagem 62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4" name="Imagem 62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5" name="Imagem 6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6" name="Imagem 6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7" name="Imagem 6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8" name="Imagem 6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9" name="Imagem 6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0" name="Imagem 6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1" name="Imagem 6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2" name="Imagem 62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3" name="Imagem 62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4" name="Imagem 62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5" name="Imagem 62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6" name="Imagem 62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7" name="Imagem 62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8" name="Imagem 62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9" name="Imagem 62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0" name="Imagem 6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1" name="Imagem 6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2" name="Imagem 6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3" name="Imagem 6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4" name="Imagem 6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5" name="Imagem 6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6" name="Imagem 62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7" name="Imagem 62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8" name="Imagem 62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9" name="Imagem 62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0" name="Imagem 62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1" name="Imagem 62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2" name="Imagem 62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3" name="Imagem 62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4" name="Imagem 6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5" name="Imagem 6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6" name="Imagem 6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7" name="Imagem 6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8" name="Imagem 6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9" name="Imagem 6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0" name="Imagem 6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1" name="Imagem 63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2" name="Imagem 63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3" name="Imagem 63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4" name="Imagem 63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5" name="Imagem 63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6" name="Imagem 63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7" name="Imagem 63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8" name="Imagem 6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9" name="Imagem 6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0" name="Imagem 6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1" name="Imagem 6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2" name="Imagem 6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3" name="Imagem 6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4" name="Imagem 6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5" name="Imagem 6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6" name="Imagem 6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7" name="Imagem 6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8" name="Imagem 6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9" name="Imagem 6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0" name="Imagem 6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1" name="Imagem 63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2" name="Imagem 63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3" name="Imagem 63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4" name="Imagem 63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5" name="Imagem 63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6" name="Imagem 63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7" name="Imagem 6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8" name="Imagem 6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9" name="Imagem 6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0" name="Imagem 6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1" name="Imagem 6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2" name="Imagem 6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3" name="Imagem 6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4" name="Imagem 6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5" name="Imagem 63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6" name="Imagem 63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7" name="Imagem 63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8" name="Imagem 63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9" name="Imagem 63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0" name="Imagem 63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1" name="Imagem 63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2" name="Imagem 63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3" name="Imagem 6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4" name="Imagem 6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5" name="Imagem 6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6" name="Imagem 6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7" name="Imagem 6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8" name="Imagem 6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9" name="Imagem 6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0" name="Imagem 634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1" name="Imagem 635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2" name="Imagem 635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3" name="Imagem 635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4" name="Imagem 635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5" name="Imagem 635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6" name="Imagem 63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7" name="Imagem 63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8" name="Imagem 6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9" name="Imagem 6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0" name="Imagem 6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1" name="Imagem 6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2" name="Imagem 6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3" name="Imagem 6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4" name="Imagem 636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5" name="Imagem 636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6" name="Imagem 636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7" name="Imagem 636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8" name="Imagem 636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9" name="Imagem 636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0" name="Imagem 63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1" name="Imagem 63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2" name="Imagem 6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3" name="Imagem 6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4" name="Imagem 6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5" name="Imagem 6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6" name="Imagem 6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7" name="Imagem 6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8" name="Imagem 6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9" name="Imagem 637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0" name="Imagem 637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1" name="Imagem 638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2" name="Imagem 638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3" name="Imagem 638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4" name="Imagem 638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5" name="Imagem 63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6" name="Imagem 63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7" name="Imagem 63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8" name="Imagem 6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9" name="Imagem 6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0" name="Imagem 6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1" name="Imagem 6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2" name="Imagem 6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3" name="Imagem 6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4" name="Imagem 6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5" name="Imagem 6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6" name="Imagem 6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7" name="Imagem 6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8" name="Imagem 6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9" name="Imagem 63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0" name="Imagem 63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1" name="Imagem 64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2" name="Imagem 64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3" name="Imagem 64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4" name="Imagem 64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5" name="Imagem 6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6" name="Imagem 6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7" name="Imagem 6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8" name="Imagem 6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9" name="Imagem 6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0" name="Imagem 6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1" name="Imagem 6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2" name="Imagem 6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3" name="Imagem 64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4" name="Imagem 64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5" name="Imagem 64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6" name="Imagem 64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7" name="Imagem 64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8" name="Imagem 64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9" name="Imagem 6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0" name="Imagem 6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1" name="Imagem 6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2" name="Imagem 6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3" name="Imagem 6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4" name="Imagem 6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5" name="Imagem 6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6" name="Imagem 6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7" name="Imagem 6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8" name="Imagem 642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9" name="Imagem 642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0" name="Imagem 642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1" name="Imagem 643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2" name="Imagem 643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3" name="Imagem 643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4" name="Imagem 64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5" name="Imagem 6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6" name="Imagem 6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7" name="Imagem 6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8" name="Imagem 6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9" name="Imagem 6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0" name="Imagem 6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1" name="Imagem 6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2" name="Imagem 64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3" name="Imagem 64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4" name="Imagem 64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5" name="Imagem 64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6" name="Imagem 64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7" name="Imagem 64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8" name="Imagem 6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9" name="Imagem 64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0" name="Imagem 6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1" name="Imagem 6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2" name="Imagem 6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3" name="Imagem 6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4" name="Imagem 6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5" name="Imagem 6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6" name="Imagem 6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7" name="Imagem 645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8" name="Imagem 645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9" name="Imagem 645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0" name="Imagem 645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1" name="Imagem 646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2" name="Imagem 646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3" name="Imagem 6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4" name="Imagem 6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5" name="Imagem 6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6" name="Imagem 6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7" name="Imagem 6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8" name="Imagem 6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9" name="Imagem 6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0" name="Imagem 6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1" name="Imagem 6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2" name="Imagem 6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3" name="Imagem 6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4" name="Imagem 6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5" name="Imagem 6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6" name="Imagem 6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7" name="Imagem 64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8" name="Imagem 64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9" name="Imagem 64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0" name="Imagem 64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1" name="Imagem 64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2" name="Imagem 64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3" name="Imagem 6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4" name="Imagem 6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5" name="Imagem 6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6" name="Imagem 6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7" name="Imagem 6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8" name="Imagem 6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9" name="Imagem 6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0" name="Imagem 6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1" name="Imagem 64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2" name="Imagem 64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3" name="Imagem 64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4" name="Imagem 64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5" name="Imagem 64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6" name="Imagem 64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7" name="Imagem 64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8" name="Imagem 64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9" name="Imagem 6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0" name="Imagem 6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1" name="Imagem 6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2" name="Imagem 6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3" name="Imagem 6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4" name="Imagem 6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5" name="Imagem 6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6" name="Imagem 650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7" name="Imagem 650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8" name="Imagem 650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9" name="Imagem 650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0" name="Imagem 650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1" name="Imagem 651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2" name="Imagem 65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3" name="Imagem 65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4" name="Imagem 65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5" name="Imagem 6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6" name="Imagem 6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7" name="Imagem 6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8" name="Imagem 6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9" name="Imagem 6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0" name="Imagem 65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1" name="Imagem 65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2" name="Imagem 65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3" name="Imagem 65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4" name="Imagem 65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5" name="Imagem 65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6" name="Imagem 65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7" name="Imagem 65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8" name="Imagem 6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9" name="Imagem 6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0" name="Imagem 6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1" name="Imagem 6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2" name="Imagem 6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3" name="Imagem 6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4" name="Imagem 6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5" name="Imagem 65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6" name="Imagem 65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7" name="Imagem 65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8" name="Imagem 65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9" name="Imagem 65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0" name="Imagem 65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1" name="Imagem 6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2" name="Imagem 6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3" name="Imagem 6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4" name="Imagem 6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5" name="Imagem 6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6" name="Imagem 6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7" name="Imagem 6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8" name="Imagem 6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9" name="Imagem 6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0" name="Imagem 6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1" name="Imagem 6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2" name="Imagem 6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3" name="Imagem 6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4" name="Imagem 6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5" name="Imagem 65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6" name="Imagem 65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7" name="Imagem 65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8" name="Imagem 65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9" name="Imagem 65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0" name="Imagem 65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1" name="Imagem 6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2" name="Imagem 6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3" name="Imagem 6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4" name="Imagem 6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5" name="Imagem 6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6" name="Imagem 6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7" name="Imagem 6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8" name="Imagem 6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9" name="Imagem 65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0" name="Imagem 65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1" name="Imagem 65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2" name="Imagem 65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3" name="Imagem 65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4" name="Imagem 65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5" name="Imagem 65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6" name="Imagem 6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7" name="Imagem 6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8" name="Imagem 6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9" name="Imagem 6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0" name="Imagem 6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1" name="Imagem 6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2" name="Imagem 6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3" name="Imagem 6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4" name="Imagem 65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5" name="Imagem 65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6" name="Imagem 65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7" name="Imagem 65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8" name="Imagem 65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9" name="Imagem 65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0" name="Imagem 65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1" name="Imagem 6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2" name="Imagem 6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3" name="Imagem 6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4" name="Imagem 6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5" name="Imagem 6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6" name="Imagem 6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7" name="Imagem 6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8" name="Imagem 65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9" name="Imagem 65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0" name="Imagem 65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1" name="Imagem 66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2" name="Imagem 66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3" name="Imagem 66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4" name="Imagem 66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5" name="Imagem 66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6" name="Imagem 6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7" name="Imagem 6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8" name="Imagem 6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9" name="Imagem 6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0" name="Imagem 6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1" name="Imagem 6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2" name="Imagem 6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3" name="Imagem 66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4" name="Imagem 66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5" name="Imagem 66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6" name="Imagem 66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7" name="Imagem 66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8" name="Imagem 66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9" name="Imagem 66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0" name="Imagem 6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1" name="Imagem 6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2" name="Imagem 6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3" name="Imagem 6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4" name="Imagem 6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5" name="Imagem 6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6" name="Imagem 6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7" name="Imagem 6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8" name="Imagem 6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9" name="Imagem 6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0" name="Imagem 6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1" name="Imagem 6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2" name="Imagem 6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3" name="Imagem 663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4" name="Imagem 663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5" name="Imagem 663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6" name="Imagem 663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7" name="Imagem 663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8" name="Imagem 663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9" name="Imagem 6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0" name="Imagem 6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1" name="Imagem 6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2" name="Imagem 6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3" name="Imagem 6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4" name="Imagem 6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5" name="Imagem 6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6" name="Imagem 6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7" name="Imagem 66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8" name="Imagem 66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9" name="Imagem 66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0" name="Imagem 66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1" name="Imagem 66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2" name="Imagem 66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3" name="Imagem 6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4" name="Imagem 6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5" name="Imagem 6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6" name="Imagem 6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7" name="Imagem 6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8" name="Imagem 6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9" name="Imagem 6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0" name="Imagem 6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1" name="Imagem 6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2" name="Imagem 666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3" name="Imagem 666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4" name="Imagem 666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5" name="Imagem 666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6" name="Imagem 666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7" name="Imagem 666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8" name="Imagem 66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9" name="Imagem 6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0" name="Imagem 6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1" name="Imagem 6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2" name="Imagem 6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3" name="Imagem 6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4" name="Imagem 6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5" name="Imagem 6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6" name="Imagem 66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7" name="Imagem 66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8" name="Imagem 66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9" name="Imagem 66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0" name="Imagem 66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1" name="Imagem 66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2" name="Imagem 66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3" name="Imagem 66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4" name="Imagem 6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5" name="Imagem 6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6" name="Imagem 6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7" name="Imagem 6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8" name="Imagem 6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9" name="Imagem 6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0" name="Imagem 6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1" name="Imagem 66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2" name="Imagem 66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3" name="Imagem 66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4" name="Imagem 66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5" name="Imagem 66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6" name="Imagem 66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7" name="Imagem 66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8" name="Imagem 66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9" name="Imagem 66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0" name="Imagem 6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1" name="Imagem 6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2" name="Imagem 6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3" name="Imagem 6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4" name="Imagem 6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5" name="Imagem 6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6" name="Imagem 6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7" name="Imagem 6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8" name="Imagem 6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9" name="Imagem 6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0" name="Imagem 6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1" name="Imagem 67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2" name="Imagem 67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3" name="Imagem 67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4" name="Imagem 67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5" name="Imagem 67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6" name="Imagem 67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7" name="Imagem 6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8" name="Imagem 6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9" name="Imagem 6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0" name="Imagem 6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1" name="Imagem 6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2" name="Imagem 6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3" name="Imagem 6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4" name="Imagem 6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5" name="Imagem 67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6" name="Imagem 67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7" name="Imagem 67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8" name="Imagem 67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9" name="Imagem 67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0" name="Imagem 67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1" name="Imagem 6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2" name="Imagem 6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3" name="Imagem 6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4" name="Imagem 6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5" name="Imagem 6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6" name="Imagem 6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7" name="Imagem 6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8" name="Imagem 6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9" name="Imagem 6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0" name="Imagem 673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1" name="Imagem 674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2" name="Imagem 674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3" name="Imagem 674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4" name="Imagem 674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5" name="Imagem 674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6" name="Imagem 67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7" name="Imagem 67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8" name="Imagem 6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9" name="Imagem 6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0" name="Imagem 6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1" name="Imagem 6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2" name="Imagem 6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3" name="Imagem 6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4" name="Imagem 67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5" name="Imagem 67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6" name="Imagem 67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7" name="Imagem 67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8" name="Imagem 67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9" name="Imagem 67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0" name="Imagem 67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1" name="Imagem 67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2" name="Imagem 67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3" name="Imagem 67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4" name="Imagem 6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5" name="Imagem 6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6" name="Imagem 6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7" name="Imagem 6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8" name="Imagem 6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9" name="Imagem 67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0" name="Imagem 67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1" name="Imagem 67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2" name="Imagem 67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3" name="Imagem 67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4" name="Imagem 67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5" name="Imagem 67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6" name="Imagem 67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7" name="Imagem 67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8" name="Imagem 6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9" name="Imagem 6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0" name="Imagem 6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1" name="Imagem 6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2" name="Imagem 6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3" name="Imagem 6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4" name="Imagem 6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5" name="Imagem 6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6" name="Imagem 6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7" name="Imagem 6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8" name="Imagem 6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9" name="Imagem 678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0" name="Imagem 678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1" name="Imagem 679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2" name="Imagem 679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3" name="Imagem 679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4" name="Imagem 679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5" name="Imagem 6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6" name="Imagem 6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7" name="Imagem 6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8" name="Imagem 6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9" name="Imagem 6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0" name="Imagem 6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1" name="Imagem 6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2" name="Imagem 6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3" name="Imagem 68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4" name="Imagem 68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5" name="Imagem 68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6" name="Imagem 68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7" name="Imagem 68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8" name="Imagem 68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9" name="Imagem 68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0" name="Imagem 6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1" name="Imagem 6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2" name="Imagem 6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3" name="Imagem 6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4" name="Imagem 6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5" name="Imagem 6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6" name="Imagem 6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7" name="Imagem 6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8" name="Imagem 681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9" name="Imagem 681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0" name="Imagem 681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1" name="Imagem 682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2" name="Imagem 682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3" name="Imagem 682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4" name="Imagem 68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5" name="Imagem 6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6" name="Imagem 6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7" name="Imagem 6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8" name="Imagem 6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9" name="Imagem 6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0" name="Imagem 6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1" name="Imagem 6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2" name="Imagem 68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3" name="Imagem 68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4" name="Imagem 68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5" name="Imagem 68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6" name="Imagem 68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7" name="Imagem 68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8" name="Imagem 68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9" name="Imagem 68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0" name="Imagem 68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1" name="Imagem 68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2" name="Imagem 6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3" name="Imagem 6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4" name="Imagem 6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5" name="Imagem 6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6" name="Imagem 6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7" name="Imagem 68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8" name="Imagem 68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9" name="Imagem 68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0" name="Imagem 68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1" name="Imagem 68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2" name="Imagem 68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3" name="Imagem 68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4" name="Imagem 68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5" name="Imagem 68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6" name="Imagem 6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7" name="Imagem 6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8" name="Imagem 6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9" name="Imagem 6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0" name="Imagem 6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1" name="Imagem 6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2" name="Imagem 6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3" name="Imagem 6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4" name="Imagem 6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5" name="Imagem 6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6" name="Imagem 6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7" name="Imagem 686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8" name="Imagem 686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9" name="Imagem 686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0" name="Imagem 686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1" name="Imagem 687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2" name="Imagem 687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3" name="Imagem 6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4" name="Imagem 6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5" name="Imagem 6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6" name="Imagem 6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7" name="Imagem 6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8" name="Imagem 6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9" name="Imagem 6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0" name="Imagem 6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1" name="Imagem 68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2" name="Imagem 68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3" name="Imagem 68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4" name="Imagem 68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5" name="Imagem 68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6" name="Imagem 68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7" name="Imagem 68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8" name="Imagem 68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9" name="Imagem 6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0" name="Imagem 6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1" name="Imagem 6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2" name="Imagem 6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3" name="Imagem 6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4" name="Imagem 6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5" name="Imagem 6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6" name="Imagem 689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7" name="Imagem 689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8" name="Imagem 689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9" name="Imagem 689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0" name="Imagem 689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1" name="Imagem 690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2" name="Imagem 69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3" name="Imagem 69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4" name="Imagem 6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5" name="Imagem 6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6" name="Imagem 6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7" name="Imagem 6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8" name="Imagem 6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9" name="Imagem 6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0" name="Imagem 69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1" name="Imagem 69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2" name="Imagem 69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3" name="Imagem 69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4" name="Imagem 69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5" name="Imagem 69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6" name="Imagem 69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7" name="Imagem 69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8" name="Imagem 69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9" name="Imagem 69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0" name="Imagem 6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1" name="Imagem 6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2" name="Imagem 6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3" name="Imagem 6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4" name="Imagem 6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5" name="Imagem 69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6" name="Imagem 69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7" name="Imagem 69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8" name="Imagem 69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9" name="Imagem 69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0" name="Imagem 69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1" name="Imagem 69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2" name="Imagem 69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3" name="Imagem 69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4" name="Imagem 6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5" name="Imagem 6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6" name="Imagem 6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7" name="Imagem 6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8" name="Imagem 6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9" name="Imagem 6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0" name="Imagem 6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1" name="Imagem 6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2" name="Imagem 6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3" name="Imagem 6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4" name="Imagem 6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5" name="Imagem 69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6" name="Imagem 69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7" name="Imagem 69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8" name="Imagem 69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9" name="Imagem 69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0" name="Imagem 69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1" name="Imagem 6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2" name="Imagem 6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3" name="Imagem 6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4" name="Imagem 6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5" name="Imagem 6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6" name="Imagem 6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7" name="Imagem 6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8" name="Imagem 6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9" name="Imagem 69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0" name="Imagem 69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1" name="Imagem 69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2" name="Imagem 69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3" name="Imagem 69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4" name="Imagem 69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5" name="Imagem 69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6" name="Imagem 69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7" name="Imagem 6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8" name="Imagem 6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9" name="Imagem 6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0" name="Imagem 6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1" name="Imagem 6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2" name="Imagem 6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3" name="Imagem 6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4" name="Imagem 697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5" name="Imagem 697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6" name="Imagem 697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7" name="Imagem 697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8" name="Imagem 697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9" name="Imagem 697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0" name="Imagem 69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1" name="Imagem 6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2" name="Imagem 6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3" name="Imagem 6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4" name="Imagem 6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5" name="Imagem 6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6" name="Imagem 6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7" name="Imagem 6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8" name="Imagem 69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9" name="Imagem 69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0" name="Imagem 69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1" name="Imagem 69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2" name="Imagem 69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3" name="Imagem 69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4" name="Imagem 69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5" name="Imagem 69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6" name="Imagem 69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7" name="Imagem 69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8" name="Imagem 6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9" name="Imagem 6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0" name="Imagem 6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1" name="Imagem 7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2" name="Imagem 7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3" name="Imagem 70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4" name="Imagem 70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5" name="Imagem 70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6" name="Imagem 70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7" name="Imagem 70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8" name="Imagem 70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9" name="Imagem 70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0" name="Imagem 70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1" name="Imagem 70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2" name="Imagem 7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3" name="Imagem 7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4" name="Imagem 7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5" name="Imagem 7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6" name="Imagem 7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7" name="Imagem 7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8" name="Imagem 7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9" name="Imagem 7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0" name="Imagem 7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1" name="Imagem 7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2" name="Imagem 7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3" name="Imagem 70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4" name="Imagem 70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5" name="Imagem 70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6" name="Imagem 70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7" name="Imagem 70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8" name="Imagem 70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9" name="Imagem 7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0" name="Imagem 7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1" name="Imagem 7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2" name="Imagem 7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3" name="Imagem 7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4" name="Imagem 7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5" name="Imagem 7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6" name="Imagem 7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7" name="Imagem 70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8" name="Imagem 70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9" name="Imagem 70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0" name="Imagem 70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1" name="Imagem 70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2" name="Imagem 70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3" name="Imagem 70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4" name="Imagem 70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5" name="Imagem 7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6" name="Imagem 7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7" name="Imagem 7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8" name="Imagem 7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9" name="Imagem 7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0" name="Imagem 7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1" name="Imagem 7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2" name="Imagem 705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3" name="Imagem 705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4" name="Imagem 705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5" name="Imagem 705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6" name="Imagem 705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7" name="Imagem 705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8" name="Imagem 70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9" name="Imagem 7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0" name="Imagem 7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1" name="Imagem 7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2" name="Imagem 7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3" name="Imagem 7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4" name="Imagem 7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5" name="Imagem 7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6" name="Imagem 70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7" name="Imagem 70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8" name="Imagem 70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9" name="Imagem 70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0" name="Imagem 70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1" name="Imagem 70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2" name="Imagem 70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3" name="Imagem 70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4" name="Imagem 70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5" name="Imagem 70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6" name="Imagem 7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7" name="Imagem 7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8" name="Imagem 7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9" name="Imagem 7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0" name="Imagem 7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1" name="Imagem 70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2" name="Imagem 70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3" name="Imagem 70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4" name="Imagem 70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5" name="Imagem 70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6" name="Imagem 70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7" name="Imagem 70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8" name="Imagem 70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9" name="Imagem 70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0" name="Imagem 7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1" name="Imagem 7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2" name="Imagem 7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3" name="Imagem 7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4" name="Imagem 7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5" name="Imagem 7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6" name="Imagem 7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7" name="Imagem 7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8" name="Imagem 7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9" name="Imagem 7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0" name="Imagem 7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1" name="Imagem 71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2" name="Imagem 71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3" name="Imagem 71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4" name="Imagem 71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5" name="Imagem 71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6" name="Imagem 71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7" name="Imagem 7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8" name="Imagem 7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9" name="Imagem 7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0" name="Imagem 7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1" name="Imagem 7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2" name="Imagem 7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3" name="Imagem 7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4" name="Imagem 7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5" name="Imagem 71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6" name="Imagem 71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7" name="Imagem 71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8" name="Imagem 71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9" name="Imagem 71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0" name="Imagem 71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1" name="Imagem 7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2" name="Imagem 7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3" name="Imagem 7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4" name="Imagem 7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5" name="Imagem 7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6" name="Imagem 7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7" name="Imagem 7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8" name="Imagem 7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9" name="Imagem 7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0" name="Imagem 71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1" name="Imagem 71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2" name="Imagem 71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3" name="Imagem 71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4" name="Imagem 71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5" name="Imagem 71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6" name="Imagem 7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7" name="Imagem 7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8" name="Imagem 7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9" name="Imagem 7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0" name="Imagem 7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1" name="Imagem 7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2" name="Imagem 7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3" name="Imagem 7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4" name="Imagem 71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5" name="Imagem 71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6" name="Imagem 71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7" name="Imagem 71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8" name="Imagem 71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9" name="Imagem 71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0" name="Imagem 71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1" name="Imagem 71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2" name="Imagem 71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3" name="Imagem 71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4" name="Imagem 7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5" name="Imagem 7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6" name="Imagem 7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7" name="Imagem 7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8" name="Imagem 7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9" name="Imagem 71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0" name="Imagem 71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1" name="Imagem 71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2" name="Imagem 71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3" name="Imagem 71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4" name="Imagem 71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5" name="Imagem 7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6" name="Imagem 7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7" name="Imagem 7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8" name="Imagem 7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9" name="Imagem 7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0" name="Imagem 7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1" name="Imagem 7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2" name="Imagem 7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3" name="Imagem 7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4" name="Imagem 7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5" name="Imagem 7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6" name="Imagem 7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7" name="Imagem 7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8" name="Imagem 7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9" name="Imagem 7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0" name="Imagem 7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1" name="Imagem 7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2" name="Imagem 7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3" name="Imagem 71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4" name="Imagem 7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5" name="Imagem 7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6" name="Imagem 7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7" name="Imagem 71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8" name="Imagem 71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9" name="Imagem 71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0" name="Imagem 71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1" name="Imagem 71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2" name="Imagem 71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3" name="Imagem 7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4" name="Imagem 7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5" name="Imagem 7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6" name="Imagem 7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7" name="Imagem 7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8" name="Imagem 7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9" name="Imagem 71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0" name="Imagem 7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1" name="Imagem 720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2" name="Imagem 720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3" name="Imagem 720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4" name="Imagem 720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5" name="Imagem 720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6" name="Imagem 720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7" name="Imagem 7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8" name="Imagem 7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9" name="Imagem 7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0" name="Imagem 7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1" name="Imagem 7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2" name="Imagem 72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3" name="Imagem 72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4" name="Imagem 72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5" name="Imagem 72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6" name="Imagem 72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7" name="Imagem 72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8" name="Imagem 72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9" name="Imagem 72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0" name="Imagem 72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1" name="Imagem 72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2" name="Imagem 7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3" name="Imagem 7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4" name="Imagem 7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5" name="Imagem 7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6" name="Imagem 7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7" name="Imagem 72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8" name="Imagem 72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9" name="Imagem 72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0" name="Imagem 722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1" name="Imagem 723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2" name="Imagem 723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3" name="Imagem 723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4" name="Imagem 723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5" name="Imagem 723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6" name="Imagem 7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7" name="Imagem 7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8" name="Imagem 7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9" name="Imagem 7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0" name="Imagem 7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1" name="Imagem 7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2" name="Imagem 7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3" name="Imagem 7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4" name="Imagem 7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5" name="Imagem 72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6" name="Imagem 72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7" name="Imagem 72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8" name="Imagem 72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9" name="Imagem 72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0" name="Imagem 72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1" name="Imagem 7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2" name="Imagem 7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3" name="Imagem 7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4" name="Imagem 7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5" name="Imagem 7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6" name="Imagem 7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7" name="Imagem 7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8" name="Imagem 7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9" name="Imagem 72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0" name="Imagem 72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1" name="Imagem 72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2" name="Imagem 72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3" name="Imagem 72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4" name="Imagem 72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5" name="Imagem 7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6" name="Imagem 7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7" name="Imagem 7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8" name="Imagem 7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9" name="Imagem 7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0" name="Imagem 7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1" name="Imagem 7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2" name="Imagem 7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3" name="Imagem 7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4" name="Imagem 7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5" name="Imagem 7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6" name="Imagem 72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7" name="Imagem 72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8" name="Imagem 72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9" name="Imagem 72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0" name="Imagem 7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1" name="Imagem 7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2" name="Imagem 7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3" name="Imagem 72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4" name="Imagem 72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5" name="Imagem 72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6" name="Imagem 72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7" name="Imagem 72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8" name="Imagem 72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9" name="Imagem 7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0" name="Imagem 72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1" name="Imagem 72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2" name="Imagem 72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3" name="Imagem 72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4" name="Imagem 7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5" name="Imagem 7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6" name="Imagem 7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7" name="Imagem 72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8" name="Imagem 72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9" name="Imagem 72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0" name="Imagem 72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1" name="Imagem 73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2" name="Imagem 73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3" name="Imagem 7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4" name="Imagem 7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5" name="Imagem 73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6" name="Imagem 73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7" name="Imagem 73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8" name="Imagem 7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9" name="Imagem 7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0" name="Imagem 7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1" name="Imagem 7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2" name="Imagem 7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3" name="Imagem 7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4" name="Imagem 7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5" name="Imagem 7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6" name="Imagem 7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7" name="Imagem 7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8" name="Imagem 7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9" name="Imagem 7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0" name="Imagem 7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1" name="Imagem 73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2" name="Imagem 73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3" name="Imagem 73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4" name="Imagem 73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5" name="Imagem 73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6" name="Imagem 73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7" name="Imagem 7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8" name="Imagem 7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9" name="Imagem 7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0" name="Imagem 7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1" name="Imagem 7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2" name="Imagem 7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3" name="Imagem 7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4" name="Imagem 7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5" name="Imagem 7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6" name="Imagem 7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7" name="Imagem 7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8" name="Imagem 7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9" name="Imagem 73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0" name="Imagem 73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1" name="Imagem 73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2" name="Imagem 73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3" name="Imagem 73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4" name="Imagem 73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5" name="Imagem 734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6" name="Imagem 734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7" name="Imagem 734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8" name="Imagem 734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9" name="Imagem 734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0" name="Imagem 734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1" name="Imagem 7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2" name="Imagem 7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3" name="Imagem 7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4" name="Imagem 73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5" name="Imagem 73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6" name="Imagem 73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7" name="Imagem 73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8" name="Imagem 73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9" name="Imagem 73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0" name="Imagem 73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1" name="Imagem 73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2" name="Imagem 73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3" name="Imagem 73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4" name="Imagem 73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5" name="Imagem 7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6" name="Imagem 7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7" name="Imagem 7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8" name="Imagem 73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9" name="Imagem 73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0" name="Imagem 73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1" name="Imagem 73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2" name="Imagem 73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3" name="Imagem 73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4" name="Imagem 7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5" name="Imagem 7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6" name="Imagem 7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7" name="Imagem 7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8" name="Imagem 7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9" name="Imagem 7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0" name="Imagem 7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1" name="Imagem 7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2" name="Imagem 7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3" name="Imagem 7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4" name="Imagem 7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5" name="Imagem 7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6" name="Imagem 7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7" name="Imagem 7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8" name="Imagem 7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9" name="Imagem 7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0" name="Imagem 7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1" name="Imagem 7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2" name="Imagem 7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3" name="Imagem 7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4" name="Imagem 7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5" name="Imagem 7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6" name="Imagem 7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7" name="Imagem 73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8" name="Imagem 73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9" name="Imagem 73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0" name="Imagem 73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1" name="Imagem 74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2" name="Imagem 74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3" name="Imagem 7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4" name="Imagem 7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5" name="Imagem 7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6" name="Imagem 7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7" name="Imagem 7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8" name="Imagem 7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9" name="Imagem 7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0" name="Imagem 7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1" name="Imagem 7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2" name="Imagem 7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3" name="Imagem 7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4" name="Imagem 7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5" name="Imagem 7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6" name="Imagem 7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7" name="Imagem 74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8" name="Imagem 74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9" name="Imagem 7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0" name="Imagem 7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1" name="Imagem 74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2" name="Imagem 74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3" name="Imagem 74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4" name="Imagem 74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5" name="Imagem 74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6" name="Imagem 74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7" name="Imagem 7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8" name="Imagem 7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9" name="Imagem 7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0" name="Imagem 7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1" name="Imagem 7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2" name="Imagem 74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3" name="Imagem 74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4" name="Imagem 74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5" name="Imagem 74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6" name="Imagem 74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7" name="Imagem 74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8" name="Imagem 74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9" name="Imagem 74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0" name="Imagem 74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1" name="Imagem 7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2" name="Imagem 7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3" name="Imagem 7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4" name="Imagem 7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5" name="Imagem 7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6" name="Imagem 74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7" name="Imagem 74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8" name="Imagem 74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9" name="Imagem 74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0" name="Imagem 74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1" name="Imagem 74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2" name="Imagem 7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3" name="Imagem 7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4" name="Imagem 7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5" name="Imagem 7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6" name="Imagem 7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7" name="Imagem 7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8" name="Imagem 7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9" name="Imagem 74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0" name="Imagem 74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1" name="Imagem 74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2" name="Imagem 74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3" name="Imagem 74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4" name="Imagem 74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5" name="Imagem 7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6" name="Imagem 7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7" name="Imagem 7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8" name="Imagem 7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9" name="Imagem 7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0" name="Imagem 7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1" name="Imagem 7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2" name="Imagem 7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3" name="Imagem 74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4" name="Imagem 74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5" name="Imagem 74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6" name="Imagem 74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7" name="Imagem 74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8" name="Imagem 74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9" name="Imagem 7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0" name="Imagem 7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1" name="Imagem 7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2" name="Imagem 7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3" name="Imagem 7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4" name="Imagem 7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5" name="Imagem 7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6" name="Imagem 7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7" name="Imagem 7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8" name="Imagem 7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9" name="Imagem 7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0" name="Imagem 7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1" name="Imagem 7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2" name="Imagem 7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3" name="Imagem 7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4" name="Imagem 7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5" name="Imagem 74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6" name="Imagem 74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7" name="Imagem 74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8" name="Imagem 74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9" name="Imagem 74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0" name="Imagem 74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1" name="Imagem 75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2" name="Imagem 75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3" name="Imagem 7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4" name="Imagem 7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5" name="Imagem 7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6" name="Imagem 7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7" name="Imagem 7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8" name="Imagem 7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9" name="Imagem 7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0" name="Imagem 75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1" name="Imagem 75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2" name="Imagem 75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3" name="Imagem 75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4" name="Imagem 75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5" name="Imagem 75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6" name="Imagem 75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7" name="Imagem 7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8" name="Imagem 7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9" name="Imagem 7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0" name="Imagem 7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1" name="Imagem 7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2" name="Imagem 7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3" name="Imagem 7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4" name="Imagem 75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5" name="Imagem 75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6" name="Imagem 75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7" name="Imagem 75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8" name="Imagem 75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9" name="Imagem 7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0" name="Imagem 7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1" name="Imagem 7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2" name="Imagem 7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3" name="Imagem 7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4" name="Imagem 7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5" name="Imagem 753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6" name="Imagem 753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7" name="Imagem 753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8" name="Imagem 753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9" name="Imagem 753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0" name="Imagem 753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1" name="Imagem 7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2" name="Imagem 7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3" name="Imagem 7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4" name="Imagem 7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5" name="Imagem 7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6" name="Imagem 7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7" name="Imagem 7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8" name="Imagem 7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9" name="Imagem 75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0" name="Imagem 75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1" name="Imagem 75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2" name="Imagem 75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3" name="Imagem 75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4" name="Imagem 7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5" name="Imagem 7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6" name="Imagem 7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7" name="Imagem 7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8" name="Imagem 7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9" name="Imagem 7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0" name="Imagem 7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1" name="Imagem 7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2" name="Imagem 7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3" name="Imagem 7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4" name="Imagem 7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5" name="Imagem 7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6" name="Imagem 7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7" name="Imagem 7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8" name="Imagem 7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9" name="Imagem 7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0" name="Imagem 7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1" name="Imagem 7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2" name="Imagem 75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3" name="Imagem 75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4" name="Imagem 75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5" name="Imagem 75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6" name="Imagem 75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7" name="Imagem 75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8" name="Imagem 7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9" name="Imagem 7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0" name="Imagem 7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1" name="Imagem 7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2" name="Imagem 7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3" name="Imagem 7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4" name="Imagem 7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5" name="Imagem 7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6" name="Imagem 758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7" name="Imagem 758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8" name="Imagem 758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9" name="Imagem 758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0" name="Imagem 758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1" name="Imagem 759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2" name="Imagem 7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3" name="Imagem 7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4" name="Imagem 7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5" name="Imagem 7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6" name="Imagem 7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7" name="Imagem 7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8" name="Imagem 7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9" name="Imagem 7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0" name="Imagem 7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1" name="Imagem 7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2" name="Imagem 76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3" name="Imagem 76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4" name="Imagem 76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5" name="Imagem 76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6" name="Imagem 76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7" name="Imagem 76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8" name="Imagem 76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9" name="Imagem 7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0" name="Imagem 7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1" name="Imagem 7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2" name="Imagem 7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3" name="Imagem 7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4" name="Imagem 7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5" name="Imagem 7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6" name="Imagem 7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7" name="Imagem 7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8" name="Imagem 7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9" name="Imagem 7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0" name="Imagem 7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1" name="Imagem 7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2" name="Imagem 7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3" name="Imagem 7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4" name="Imagem 7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5" name="Imagem 7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6" name="Imagem 7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7" name="Imagem 7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8" name="Imagem 7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9" name="Imagem 7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0" name="Imagem 7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1" name="Imagem 7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2" name="Imagem 76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3" name="Imagem 76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4" name="Imagem 76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5" name="Imagem 76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6" name="Imagem 76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7" name="Imagem 76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8" name="Imagem 7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9" name="Imagem 7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0" name="Imagem 7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1" name="Imagem 7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2" name="Imagem 7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3" name="Imagem 7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4" name="Imagem 7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5" name="Imagem 7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6" name="Imagem 76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7" name="Imagem 76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8" name="Imagem 76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9" name="Imagem 76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0" name="Imagem 76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1" name="Imagem 76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2" name="Imagem 76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3" name="Imagem 7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4" name="Imagem 7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5" name="Imagem 7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6" name="Imagem 7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7" name="Imagem 7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8" name="Imagem 7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9" name="Imagem 7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0" name="Imagem 7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1" name="Imagem 76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2" name="Imagem 76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3" name="Imagem 76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4" name="Imagem 76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5" name="Imagem 76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6" name="Imagem 76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7" name="Imagem 76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8" name="Imagem 76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9" name="Imagem 7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0" name="Imagem 7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1" name="Imagem 7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2" name="Imagem 7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3" name="Imagem 7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4" name="Imagem 7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5" name="Imagem 7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6" name="Imagem 7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7" name="Imagem 7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8" name="Imagem 7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9" name="Imagem 7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0" name="Imagem 76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1" name="Imagem 76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2" name="Imagem 76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3" name="Imagem 76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4" name="Imagem 76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5" name="Imagem 76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6" name="Imagem 76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7" name="Imagem 7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8" name="Imagem 7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9" name="Imagem 7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0" name="Imagem 7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1" name="Imagem 7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2" name="Imagem 7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3" name="Imagem 7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4" name="Imagem 7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5" name="Imagem 7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6" name="Imagem 7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7" name="Imagem 7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8" name="Imagem 7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9" name="Imagem 7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0" name="Imagem 7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1" name="Imagem 7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2" name="Imagem 7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3" name="Imagem 7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4" name="Imagem 7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5" name="Imagem 7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6" name="Imagem 7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7" name="Imagem 7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8" name="Imagem 7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9" name="Imagem 7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0" name="Imagem 77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1" name="Imagem 77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2" name="Imagem 77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3" name="Imagem 77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4" name="Imagem 77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5" name="Imagem 77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6" name="Imagem 7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7" name="Imagem 7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8" name="Imagem 7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9" name="Imagem 7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0" name="Imagem 7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1" name="Imagem 7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2" name="Imagem 7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3" name="Imagem 7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4" name="Imagem 77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5" name="Imagem 77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6" name="Imagem 77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7" name="Imagem 77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8" name="Imagem 77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9" name="Imagem 77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0" name="Imagem 77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1" name="Imagem 77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2" name="Imagem 77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3" name="Imagem 77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4" name="Imagem 77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5" name="Imagem 7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6" name="Imagem 7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7" name="Imagem 7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8" name="Imagem 7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9" name="Imagem 77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0" name="Imagem 77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1" name="Imagem 77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2" name="Imagem 77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3" name="Imagem 77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4" name="Imagem 77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5" name="Imagem 77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6" name="Imagem 77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7" name="Imagem 77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8" name="Imagem 77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9" name="Imagem 7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0" name="Imagem 7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1" name="Imagem 7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2" name="Imagem 7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3" name="Imagem 7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4" name="Imagem 7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5" name="Imagem 7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6" name="Imagem 7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7" name="Imagem 7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8" name="Imagem 77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9" name="Imagem 77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0" name="Imagem 77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1" name="Imagem 77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2" name="Imagem 77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3" name="Imagem 77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4" name="Imagem 77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5" name="Imagem 7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6" name="Imagem 7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7" name="Imagem 7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8" name="Imagem 7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9" name="Imagem 7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0" name="Imagem 7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1" name="Imagem 7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2" name="Imagem 7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3" name="Imagem 7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4" name="Imagem 7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5" name="Imagem 7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6" name="Imagem 7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7" name="Imagem 7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8" name="Imagem 7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9" name="Imagem 7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0" name="Imagem 7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1" name="Imagem 7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2" name="Imagem 7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3" name="Imagem 7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4" name="Imagem 7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5" name="Imagem 7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6" name="Imagem 7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7" name="Imagem 7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8" name="Imagem 77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9" name="Imagem 77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0" name="Imagem 77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1" name="Imagem 77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2" name="Imagem 77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3" name="Imagem 77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4" name="Imagem 7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5" name="Imagem 7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6" name="Imagem 7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7" name="Imagem 7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8" name="Imagem 7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9" name="Imagem 7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0" name="Imagem 7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1" name="Imagem 7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2" name="Imagem 78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3" name="Imagem 78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4" name="Imagem 78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5" name="Imagem 78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6" name="Imagem 78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7" name="Imagem 78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8" name="Imagem 78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9" name="Imagem 78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0" name="Imagem 78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1" name="Imagem 78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2" name="Imagem 78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3" name="Imagem 7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4" name="Imagem 7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5" name="Imagem 7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6" name="Imagem 7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7" name="Imagem 78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8" name="Imagem 78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9" name="Imagem 78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0" name="Imagem 78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1" name="Imagem 78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2" name="Imagem 78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3" name="Imagem 78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4" name="Imagem 78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5" name="Imagem 78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6" name="Imagem 78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7" name="Imagem 7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8" name="Imagem 7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9" name="Imagem 7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0" name="Imagem 7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1" name="Imagem 7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2" name="Imagem 7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3" name="Imagem 7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4" name="Imagem 7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5" name="Imagem 7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6" name="Imagem 78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7" name="Imagem 78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8" name="Imagem 78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9" name="Imagem 78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0" name="Imagem 78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1" name="Imagem 78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2" name="Imagem 78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3" name="Imagem 7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4" name="Imagem 7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5" name="Imagem 7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6" name="Imagem 7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7" name="Imagem 7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8" name="Imagem 7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9" name="Imagem 7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0" name="Imagem 7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1" name="Imagem 78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2" name="Imagem 78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3" name="Imagem 78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4" name="Imagem 78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5" name="Imagem 78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6" name="Imagem 78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7" name="Imagem 7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8" name="Imagem 7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9" name="Imagem 7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0" name="Imagem 7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1" name="Imagem 7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2" name="Imagem 7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3" name="Imagem 7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4" name="Imagem 7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5" name="Imagem 7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6" name="Imagem 78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7" name="Imagem 78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8" name="Imagem 78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9" name="Imagem 78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0" name="Imagem 78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1" name="Imagem 78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2" name="Imagem 7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3" name="Imagem 7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4" name="Imagem 7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5" name="Imagem 7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6" name="Imagem 7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7" name="Imagem 7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8" name="Imagem 7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9" name="Imagem 7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0" name="Imagem 78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1" name="Imagem 78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2" name="Imagem 78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3" name="Imagem 78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4" name="Imagem 78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5" name="Imagem 78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6" name="Imagem 78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7" name="Imagem 78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8" name="Imagem 78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9" name="Imagem 78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0" name="Imagem 78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1" name="Imagem 7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2" name="Imagem 7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3" name="Imagem 7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4" name="Imagem 7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5" name="Imagem 78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6" name="Imagem 78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7" name="Imagem 78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8" name="Imagem 78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9" name="Imagem 78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0" name="Imagem 78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1" name="Imagem 79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2" name="Imagem 79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3" name="Imagem 79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4" name="Imagem 79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5" name="Imagem 7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6" name="Imagem 7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7" name="Imagem 7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8" name="Imagem 7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9" name="Imagem 7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0" name="Imagem 7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1" name="Imagem 7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2" name="Imagem 7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3" name="Imagem 7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4" name="Imagem 79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5" name="Imagem 79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6" name="Imagem 79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7" name="Imagem 79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8" name="Imagem 79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9" name="Imagem 79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0" name="Imagem 79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1" name="Imagem 7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2" name="Imagem 7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3" name="Imagem 7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4" name="Imagem 7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5" name="Imagem 7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6" name="Imagem 7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7" name="Imagem 7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8" name="Imagem 7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9" name="Imagem 79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0" name="Imagem 79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1" name="Imagem 79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2" name="Imagem 79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3" name="Imagem 79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4" name="Imagem 79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5" name="Imagem 7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6" name="Imagem 7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7" name="Imagem 7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8" name="Imagem 7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9" name="Imagem 7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0" name="Imagem 7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1" name="Imagem 7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2" name="Imagem 7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3" name="Imagem 7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4" name="Imagem 79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5" name="Imagem 79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6" name="Imagem 79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7" name="Imagem 79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8" name="Imagem 79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9" name="Imagem 79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0" name="Imagem 7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1" name="Imagem 7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2" name="Imagem 7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3" name="Imagem 7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4" name="Imagem 7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5" name="Imagem 7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6" name="Imagem 7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7" name="Imagem 7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8" name="Imagem 79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9" name="Imagem 79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0" name="Imagem 79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1" name="Imagem 79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2" name="Imagem 79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3" name="Imagem 79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4" name="Imagem 79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5" name="Imagem 79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6" name="Imagem 79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7" name="Imagem 79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8" name="Imagem 79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9" name="Imagem 7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0" name="Imagem 7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1" name="Imagem 7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2" name="Imagem 7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3" name="Imagem 79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4" name="Imagem 79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5" name="Imagem 79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6" name="Imagem 79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7" name="Imagem 79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8" name="Imagem 79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9" name="Imagem 79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0" name="Imagem 79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1" name="Imagem 79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2" name="Imagem 79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3" name="Imagem 7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4" name="Imagem 7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5" name="Imagem 7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6" name="Imagem 7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7" name="Imagem 7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8" name="Imagem 7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9" name="Imagem 7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0" name="Imagem 7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1" name="Imagem 7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2" name="Imagem 79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3" name="Imagem 79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4" name="Imagem 79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5" name="Imagem 79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6" name="Imagem 79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7" name="Imagem 79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8" name="Imagem 79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9" name="Imagem 7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0" name="Imagem 7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1" name="Imagem 8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2" name="Imagem 8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3" name="Imagem 8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4" name="Imagem 8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5" name="Imagem 8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6" name="Imagem 8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7" name="Imagem 80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8" name="Imagem 80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9" name="Imagem 80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0" name="Imagem 80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1" name="Imagem 80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2" name="Imagem 80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3" name="Imagem 8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4" name="Imagem 8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5" name="Imagem 8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6" name="Imagem 8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7" name="Imagem 8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8" name="Imagem 8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9" name="Imagem 8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0" name="Imagem 8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1" name="Imagem 8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2" name="Imagem 80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3" name="Imagem 80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4" name="Imagem 80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5" name="Imagem 80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6" name="Imagem 80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7" name="Imagem 80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8" name="Imagem 80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9" name="Imagem 8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0" name="Imagem 8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1" name="Imagem 8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2" name="Imagem 8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3" name="Imagem 8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4" name="Imagem 8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5" name="Imagem 8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6" name="Imagem 80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7" name="Imagem 80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8" name="Imagem 80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9" name="Imagem 80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0" name="Imagem 80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1" name="Imagem 80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2" name="Imagem 80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3" name="Imagem 80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4" name="Imagem 80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5" name="Imagem 80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6" name="Imagem 80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7" name="Imagem 8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8" name="Imagem 8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9" name="Imagem 8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0" name="Imagem 8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1" name="Imagem 80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2" name="Imagem 80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3" name="Imagem 80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4" name="Imagem 80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5" name="Imagem 80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6" name="Imagem 80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7" name="Imagem 80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8" name="Imagem 80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9" name="Imagem 80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0" name="Imagem 80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1" name="Imagem 8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2" name="Imagem 8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3" name="Imagem 8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4" name="Imagem 8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5" name="Imagem 8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6" name="Imagem 8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7" name="Imagem 8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8" name="Imagem 8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9" name="Imagem 8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0" name="Imagem 80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1" name="Imagem 80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2" name="Imagem 80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3" name="Imagem 80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4" name="Imagem 80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5" name="Imagem 80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6" name="Imagem 80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7" name="Imagem 8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8" name="Imagem 8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9" name="Imagem 8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0" name="Imagem 8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1" name="Imagem 8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2" name="Imagem 8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3" name="Imagem 8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4" name="Imagem 8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5" name="Imagem 8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6" name="Imagem 8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7" name="Imagem 8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8" name="Imagem 8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9" name="Imagem 8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0" name="Imagem 80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1" name="Imagem 8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2" name="Imagem 8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3" name="Imagem 8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4" name="Imagem 8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5" name="Imagem 8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6" name="Imagem 8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7" name="Imagem 8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8" name="Imagem 8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9" name="Imagem 8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0" name="Imagem 80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1" name="Imagem 81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2" name="Imagem 81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3" name="Imagem 81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4" name="Imagem 81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5" name="Imagem 81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6" name="Imagem 8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7" name="Imagem 8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8" name="Imagem 81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9" name="Imagem 81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0" name="Imagem 81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1" name="Imagem 8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2" name="Imagem 8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3" name="Imagem 8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4" name="Imagem 81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5" name="Imagem 81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6" name="Imagem 81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7" name="Imagem 81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8" name="Imagem 81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9" name="Imagem 81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0" name="Imagem 81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1" name="Imagem 81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2" name="Imagem 81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3" name="Imagem 81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4" name="Imagem 81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5" name="Imagem 8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6" name="Imagem 8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7" name="Imagem 8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8" name="Imagem 8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9" name="Imagem 81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0" name="Imagem 81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1" name="Imagem 81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2" name="Imagem 81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3" name="Imagem 81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4" name="Imagem 81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5" name="Imagem 81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6" name="Imagem 81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7" name="Imagem 81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8" name="Imagem 81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9" name="Imagem 81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0" name="Imagem 8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1" name="Imagem 8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2" name="Imagem 8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3" name="Imagem 8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4" name="Imagem 8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5" name="Imagem 8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6" name="Imagem 8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7" name="Imagem 8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8" name="Imagem 8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9" name="Imagem 8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0" name="Imagem 8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1" name="Imagem 8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2" name="Imagem 8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3" name="Imagem 8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4" name="Imagem 8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5" name="Imagem 8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6" name="Imagem 8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7" name="Imagem 8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8" name="Imagem 8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9" name="Imagem 8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0" name="Imagem 8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1" name="Imagem 8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2" name="Imagem 8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3" name="Imagem 81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4" name="Imagem 81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5" name="Imagem 81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6" name="Imagem 81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7" name="Imagem 81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8" name="Imagem 81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9" name="Imagem 8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0" name="Imagem 8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1" name="Imagem 8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2" name="Imagem 8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3" name="Imagem 8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4" name="Imagem 8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5" name="Imagem 8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6" name="Imagem 8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7" name="Imagem 8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8" name="Imagem 81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9" name="Imagem 81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0" name="Imagem 81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1" name="Imagem 81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2" name="Imagem 81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3" name="Imagem 81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4" name="Imagem 81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5" name="Imagem 81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6" name="Imagem 81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7" name="Imagem 81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8" name="Imagem 81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9" name="Imagem 8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0" name="Imagem 8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1" name="Imagem 8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2" name="Imagem 81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3" name="Imagem 81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4" name="Imagem 81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5" name="Imagem 81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6" name="Imagem 81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7" name="Imagem 81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8" name="Imagem 81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9" name="Imagem 81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0" name="Imagem 81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1" name="Imagem 82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2" name="Imagem 82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3" name="Imagem 8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4" name="Imagem 8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5" name="Imagem 8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6" name="Imagem 8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7" name="Imagem 82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8" name="Imagem 82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9" name="Imagem 82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0" name="Imagem 82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1" name="Imagem 82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2" name="Imagem 82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3" name="Imagem 82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4" name="Imagem 82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5" name="Imagem 82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6" name="Imagem 82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7" name="Imagem 82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8" name="Imagem 8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9" name="Imagem 8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0" name="Imagem 8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1" name="Imagem 8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2" name="Imagem 8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3" name="Imagem 8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4" name="Imagem 8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5" name="Imagem 8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6" name="Imagem 8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7" name="Imagem 8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8" name="Imagem 8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9" name="Imagem 8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0" name="Imagem 8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1" name="Imagem 8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2" name="Imagem 8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3" name="Imagem 8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4" name="Imagem 8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5" name="Imagem 8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6" name="Imagem 8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7" name="Imagem 8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8" name="Imagem 8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9" name="Imagem 8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0" name="Imagem 8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1" name="Imagem 8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2" name="Imagem 8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3" name="Imagem 8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4" name="Imagem 8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5" name="Imagem 8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6" name="Imagem 8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7" name="Imagem 8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8" name="Imagem 8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9" name="Imagem 8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0" name="Imagem 8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1" name="Imagem 8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2" name="Imagem 8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3" name="Imagem 8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4" name="Imagem 8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5" name="Imagem 8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6" name="Imagem 82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7" name="Imagem 82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8" name="Imagem 82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9" name="Imagem 82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0" name="Imagem 82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1" name="Imagem 82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2" name="Imagem 82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3" name="Imagem 82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4" name="Imagem 82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5" name="Imagem 82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6" name="Imagem 82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7" name="Imagem 8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8" name="Imagem 8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9" name="Imagem 8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0" name="Imagem 82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1" name="Imagem 82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2" name="Imagem 82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3" name="Imagem 82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4" name="Imagem 82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5" name="Imagem 82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6" name="Imagem 82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7" name="Imagem 82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8" name="Imagem 82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9" name="Imagem 82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0" name="Imagem 82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1" name="Imagem 8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2" name="Imagem 8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3" name="Imagem 8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4" name="Imagem 8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5" name="Imagem 82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6" name="Imagem 82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7" name="Imagem 82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8" name="Imagem 82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9" name="Imagem 82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0" name="Imagem 82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1" name="Imagem 82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2" name="Imagem 82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3" name="Imagem 82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4" name="Imagem 82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5" name="Imagem 82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6" name="Imagem 8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7" name="Imagem 8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8" name="Imagem 8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9" name="Imagem 8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0" name="Imagem 8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1" name="Imagem 8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2" name="Imagem 8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3" name="Imagem 8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4" name="Imagem 8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5" name="Imagem 83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6" name="Imagem 83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7" name="Imagem 83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8" name="Imagem 83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9" name="Imagem 83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0" name="Imagem 8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1" name="Imagem 8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2" name="Imagem 8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3" name="Imagem 83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4" name="Imagem 83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5" name="Imagem 83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6" name="Imagem 83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7" name="Imagem 83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8" name="Imagem 83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9" name="Imagem 8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0" name="Imagem 8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1" name="Imagem 8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2" name="Imagem 8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3" name="Imagem 8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4" name="Imagem 8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5" name="Imagem 8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6" name="Imagem 8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7" name="Imagem 83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8" name="Imagem 83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9" name="Imagem 83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0" name="Imagem 83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1" name="Imagem 83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2" name="Imagem 83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3" name="Imagem 8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4" name="Imagem 8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5" name="Imagem 8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6" name="Imagem 8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7" name="Imagem 8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8" name="Imagem 8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9" name="Imagem 83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0" name="Imagem 83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1" name="Imagem 83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2" name="Imagem 83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3" name="Imagem 83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4" name="Imagem 83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5" name="Imagem 83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6" name="Imagem 83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7" name="Imagem 83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8" name="Imagem 8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9" name="Imagem 8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0" name="Imagem 8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1" name="Imagem 8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2" name="Imagem 8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3" name="Imagem 8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4" name="Imagem 83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5" name="Imagem 83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6" name="Imagem 83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7" name="Imagem 83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8" name="Imagem 83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9" name="Imagem 83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0" name="Imagem 83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1" name="Imagem 83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2" name="Imagem 8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3" name="Imagem 8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4" name="Imagem 8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5" name="Imagem 8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6" name="Imagem 8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7" name="Imagem 8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8" name="Imagem 83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9" name="Imagem 83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0" name="Imagem 83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1" name="Imagem 83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2" name="Imagem 83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3" name="Imagem 83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4" name="Imagem 83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5" name="Imagem 83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6" name="Imagem 83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7" name="Imagem 8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8" name="Imagem 8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9" name="Imagem 8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0" name="Imagem 8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1" name="Imagem 8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2" name="Imagem 8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3" name="Imagem 83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4" name="Imagem 83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5" name="Imagem 83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6" name="Imagem 83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7" name="Imagem 83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8" name="Imagem 83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9" name="Imagem 83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0" name="Imagem 83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1" name="Imagem 8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2" name="Imagem 8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3" name="Imagem 8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4" name="Imagem 8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5" name="Imagem 8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6" name="Imagem 8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7" name="Imagem 8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8" name="Imagem 8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9" name="Imagem 8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0" name="Imagem 8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1" name="Imagem 8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2" name="Imagem 8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3" name="Imagem 8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4" name="Imagem 8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5" name="Imagem 8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6" name="Imagem 8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7" name="Imagem 8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8" name="Imagem 8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9" name="Imagem 84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0" name="Imagem 84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1" name="Imagem 84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2" name="Imagem 84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3" name="Imagem 84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4" name="Imagem 84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5" name="Imagem 8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6" name="Imagem 8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7" name="Imagem 84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8" name="Imagem 84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9" name="Imagem 84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0" name="Imagem 84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1" name="Imagem 84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2" name="Imagem 84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3" name="Imagem 84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4" name="Imagem 84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5" name="Imagem 84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6" name="Imagem 84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7" name="Imagem 84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8" name="Imagem 84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9" name="Imagem 8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0" name="Imagem 8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1" name="Imagem 8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2" name="Imagem 84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3" name="Imagem 84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4" name="Imagem 84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5" name="Imagem 84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6" name="Imagem 84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7" name="Imagem 8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8" name="Imagem 8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9" name="Imagem 8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0" name="Imagem 8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1" name="Imagem 8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2" name="Imagem 8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3" name="Imagem 8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4" name="Imagem 8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5" name="Imagem 8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6" name="Imagem 84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7" name="Imagem 84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8" name="Imagem 84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9" name="Imagem 84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0" name="Imagem 84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1" name="Imagem 84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2" name="Imagem 84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3" name="Imagem 8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4" name="Imagem 8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5" name="Imagem 8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6" name="Imagem 8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7" name="Imagem 8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8" name="Imagem 8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9" name="Imagem 8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0" name="Imagem 8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1" name="Imagem 84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2" name="Imagem 84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3" name="Imagem 84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4" name="Imagem 84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5" name="Imagem 84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6" name="Imagem 8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7" name="Imagem 8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8" name="Imagem 8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9" name="Imagem 8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0" name="Imagem 8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1" name="Imagem 84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2" name="Imagem 84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3" name="Imagem 84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4" name="Imagem 84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5" name="Imagem 84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6" name="Imagem 84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7" name="Imagem 8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8" name="Imagem 8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9" name="Imagem 8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0" name="Imagem 8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1" name="Imagem 8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2" name="Imagem 8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3" name="Imagem 8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4" name="Imagem 8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5" name="Imagem 84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6" name="Imagem 84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7" name="Imagem 84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8" name="Imagem 84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9" name="Imagem 84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0" name="Imagem 84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1" name="Imagem 8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2" name="Imagem 8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3" name="Imagem 8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4" name="Imagem 8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5" name="Imagem 84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6" name="Imagem 84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7" name="Imagem 84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8" name="Imagem 84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9" name="Imagem 84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0" name="Imagem 84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1" name="Imagem 8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2" name="Imagem 8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3" name="Imagem 8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4" name="Imagem 8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5" name="Imagem 8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6" name="Imagem 8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7" name="Imagem 8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8" name="Imagem 8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9" name="Imagem 85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0" name="Imagem 85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1" name="Imagem 85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2" name="Imagem 85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3" name="Imagem 85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4" name="Imagem 85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5" name="Imagem 8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6" name="Imagem 8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7" name="Imagem 8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8" name="Imagem 8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9" name="Imagem 8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0" name="Imagem 8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1" name="Imagem 8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2" name="Imagem 8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3" name="Imagem 85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4" name="Imagem 85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5" name="Imagem 85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6" name="Imagem 85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7" name="Imagem 85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8" name="Imagem 85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9" name="Imagem 85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0" name="Imagem 8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1" name="Imagem 8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2" name="Imagem 8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3" name="Imagem 8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4" name="Imagem 8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5" name="Imagem 8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6" name="Imagem 8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7" name="Imagem 8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8" name="Imagem 8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9" name="Imagem 85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0" name="Imagem 85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1" name="Imagem 85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2" name="Imagem 85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3" name="Imagem 85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4" name="Imagem 8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5" name="Imagem 8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6" name="Imagem 8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7" name="Imagem 85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8" name="Imagem 85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9" name="Imagem 85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0" name="Imagem 85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1" name="Imagem 85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2" name="Imagem 85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3" name="Imagem 8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4" name="Imagem 8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5" name="Imagem 8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6" name="Imagem 8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7" name="Imagem 8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8" name="Imagem 8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9" name="Imagem 8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0" name="Imagem 8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1" name="Imagem 85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2" name="Imagem 85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3" name="Imagem 85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4" name="Imagem 85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5" name="Imagem 85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6" name="Imagem 85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7" name="Imagem 8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8" name="Imagem 8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9" name="Imagem 8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0" name="Imagem 8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1" name="Imagem 8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2" name="Imagem 8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3" name="Imagem 85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4" name="Imagem 85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5" name="Imagem 85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6" name="Imagem 85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7" name="Imagem 85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8" name="Imagem 85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9" name="Imagem 8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0" name="Imagem 8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1" name="Imagem 8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2" name="Imagem 8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3" name="Imagem 8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4" name="Imagem 8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5" name="Imagem 85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6" name="Imagem 85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7" name="Imagem 85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8" name="Imagem 85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9" name="Imagem 85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0" name="Imagem 85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1" name="Imagem 85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2" name="Imagem 85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3" name="Imagem 8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4" name="Imagem 8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5" name="Imagem 8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6" name="Imagem 8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7" name="Imagem 8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8" name="Imagem 8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9" name="Imagem 85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0" name="Imagem 85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1" name="Imagem 86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2" name="Imagem 86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3" name="Imagem 86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4" name="Imagem 86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5" name="Imagem 86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6" name="Imagem 86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7" name="Imagem 86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8" name="Imagem 8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9" name="Imagem 8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0" name="Imagem 8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1" name="Imagem 8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2" name="Imagem 8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3" name="Imagem 8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4" name="Imagem 8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5" name="Imagem 8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6" name="Imagem 8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7" name="Imagem 86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8" name="Imagem 86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9" name="Imagem 86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0" name="Imagem 86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1" name="Imagem 86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2" name="Imagem 8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3" name="Imagem 862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4" name="Imagem 862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5" name="Imagem 862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6" name="Imagem 862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7" name="Imagem 862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8" name="Imagem 862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9" name="Imagem 8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0" name="Imagem 8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1" name="Imagem 8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2" name="Imagem 8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3" name="Imagem 8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4" name="Imagem 8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5" name="Imagem 8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6" name="Imagem 8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7" name="Imagem 8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8" name="Imagem 8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9" name="Imagem 8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0" name="Imagem 8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1" name="Imagem 8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2" name="Imagem 8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3" name="Imagem 8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4" name="Imagem 8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5" name="Imagem 8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6" name="Imagem 8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7" name="Imagem 8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8" name="Imagem 8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9" name="Imagem 8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0" name="Imagem 8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1" name="Imagem 86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2" name="Imagem 86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3" name="Imagem 86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4" name="Imagem 86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5" name="Imagem 86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6" name="Imagem 86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7" name="Imagem 8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8" name="Imagem 8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9" name="Imagem 8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0" name="Imagem 8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1" name="Imagem 86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2" name="Imagem 86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3" name="Imagem 86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4" name="Imagem 86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5" name="Imagem 86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6" name="Imagem 86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7" name="Imagem 86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8" name="Imagem 86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9" name="Imagem 86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0" name="Imagem 86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1" name="Imagem 8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2" name="Imagem 8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3" name="Imagem 8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4" name="Imagem 8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5" name="Imagem 86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6" name="Imagem 86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7" name="Imagem 86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8" name="Imagem 86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9" name="Imagem 86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0" name="Imagem 86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1" name="Imagem 86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2" name="Imagem 86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3" name="Imagem 86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4" name="Imagem 86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5" name="Imagem 86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6" name="Imagem 8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7" name="Imagem 8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8" name="Imagem 8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9" name="Imagem 8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0" name="Imagem 8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1" name="Imagem 8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2" name="Imagem 8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3" name="Imagem 8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4" name="Imagem 8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5" name="Imagem 86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6" name="Imagem 86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7" name="Imagem 86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8" name="Imagem 86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9" name="Imagem 86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0" name="Imagem 86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1" name="Imagem 87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2" name="Imagem 87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3" name="Imagem 87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4" name="Imagem 8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5" name="Imagem 8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6" name="Imagem 8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7" name="Imagem 8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8" name="Imagem 8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9" name="Imagem 8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0" name="Imagem 8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1" name="Imagem 8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2" name="Imagem 87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3" name="Imagem 87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4" name="Imagem 87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5" name="Imagem 87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6" name="Imagem 87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7" name="Imagem 87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$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5\setores_2023\FINANCEIRO\1%20-%20MOV.%20FINANCEIRAS\10%20-%20RELAT&#211;RIO%20FINANCEIRO%20SES\2024\MIRACATU\02.2024\Planilhas%20Financeiras%20MIRACATU%20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INANCEIRO"/>
      <sheetName val="FLUXO DE CAIXA - CC"/>
      <sheetName val="FLUXO DE CAIXA - CI"/>
      <sheetName val="FLUXO DE CAIXA - CP"/>
      <sheetName val="FUNDO FIXO"/>
      <sheetName val="SINTETICO"/>
      <sheetName val="FORNECEDOR"/>
      <sheetName val="CONCILIAÇÃO BANCÁRIA"/>
      <sheetName val="DESPESAS REALIZADAS"/>
      <sheetName val="DEMONSTRATIVO CONTABIL"/>
      <sheetName val="CT"/>
      <sheetName val="CONTRATO DE TERCEIROS"/>
      <sheetName val="AQUISIÇÃO DE BENS"/>
      <sheetName val="OUTROS INVESTIMENTOS"/>
      <sheetName val="RH"/>
      <sheetName val="DESPESAS"/>
      <sheetName val="CAZ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2">
          <cell r="E42" t="str">
            <v>DANILO COSME LOPES DA SILVA</v>
          </cell>
          <cell r="O42" t="str">
            <v>426.865.788-66</v>
          </cell>
        </row>
        <row r="43">
          <cell r="E43" t="str">
            <v>DELIANA HELENA LEITE ALVES</v>
          </cell>
          <cell r="O43" t="str">
            <v>308.544.378-94</v>
          </cell>
        </row>
        <row r="44">
          <cell r="E44" t="str">
            <v>NADIA DE ASSUNCAO SILVA</v>
          </cell>
          <cell r="O44" t="str">
            <v>431.434.568-33</v>
          </cell>
        </row>
        <row r="45">
          <cell r="E45" t="str">
            <v>MARILZA MORAES DE SOUZA LIMA DA COSTA</v>
          </cell>
          <cell r="O45" t="str">
            <v>133.967.448-37</v>
          </cell>
        </row>
        <row r="46">
          <cell r="E46" t="str">
            <v>JULIANA DE SOUZA SANTOS</v>
          </cell>
          <cell r="O46" t="str">
            <v>310.221.988-82</v>
          </cell>
        </row>
        <row r="47">
          <cell r="E47" t="str">
            <v>ELISANGELA SILVA LOPES</v>
          </cell>
          <cell r="O47" t="str">
            <v>364.403.258-09</v>
          </cell>
        </row>
        <row r="48">
          <cell r="E48" t="str">
            <v>JOSIANA RAMOS DA SILVA</v>
          </cell>
          <cell r="O48" t="str">
            <v>313.334.158-85</v>
          </cell>
        </row>
        <row r="101">
          <cell r="E101" t="str">
            <v>REGINA CELIA</v>
          </cell>
          <cell r="O101" t="str">
            <v>033.734.558-98</v>
          </cell>
        </row>
        <row r="102">
          <cell r="E102" t="str">
            <v>DAYSA DA SILVA PIRES</v>
          </cell>
          <cell r="O102" t="str">
            <v>492.625.378-08</v>
          </cell>
        </row>
        <row r="103">
          <cell r="E103" t="str">
            <v>TAINARA FLORINDO PUPO</v>
          </cell>
          <cell r="O103" t="str">
            <v>033.734.558-98</v>
          </cell>
        </row>
        <row r="104">
          <cell r="E104" t="str">
            <v>WANDERSON APARECIDO</v>
          </cell>
          <cell r="O104" t="str">
            <v>313.336.688-21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6" sqref="A6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1864</v>
      </c>
      <c r="B5" s="175" t="s">
        <v>1539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1540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tabSelected="1" workbookViewId="0"/>
  </sheetViews>
  <sheetFormatPr defaultColWidth="9.140625" defaultRowHeight="20.100000000000001" customHeight="1"/>
  <cols>
    <col min="1" max="1" width="26.5703125" style="6" bestFit="1" customWidth="1"/>
    <col min="2" max="2" width="19.85546875" style="1" customWidth="1"/>
    <col min="3" max="3" width="56.28515625" style="1" customWidth="1"/>
    <col min="4" max="4" width="23.28515625" style="5" bestFit="1" customWidth="1"/>
    <col min="5" max="5" width="18.42578125" style="1" customWidth="1"/>
    <col min="6" max="6" width="17.42578125" style="6" customWidth="1"/>
    <col min="7" max="7" width="67.28515625" style="6" bestFit="1" customWidth="1"/>
    <col min="8" max="8" width="22" style="6" customWidth="1"/>
    <col min="9" max="9" width="48.28515625" style="6" customWidth="1"/>
    <col min="10" max="10" width="13.5703125" style="1" customWidth="1"/>
    <col min="11" max="11" width="13.140625" style="1" bestFit="1" customWidth="1"/>
    <col min="12" max="12" width="13.5703125" style="5" customWidth="1"/>
    <col min="13" max="13" width="24.28515625" style="1" bestFit="1" customWidth="1"/>
    <col min="14" max="14" width="16.28515625" style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A1" s="10"/>
      <c r="C1" s="357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A2" s="10"/>
      <c r="C2" s="357" t="str">
        <f>INICIO!A5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A3" s="10"/>
      <c r="B3" s="7"/>
      <c r="C3" s="358" t="str">
        <f>INICIO!A6</f>
        <v>MÊS: 06/2024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90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1"/>
    </row>
    <row r="5" spans="1:15" s="292" customFormat="1" ht="20.100000000000001" customHeight="1">
      <c r="A5" s="384">
        <v>557655000000829</v>
      </c>
      <c r="B5" s="268" t="str">
        <f>CAZUL!P2</f>
        <v>Transferência bancária</v>
      </c>
      <c r="C5" s="269" t="str">
        <f>CAZUL!D2</f>
        <v>PAGAMENTO INCORRETO COM VALOR ESTORNADO</v>
      </c>
      <c r="D5" s="270" t="str">
        <f>CAZUL!N2</f>
        <v>03/06/2024</v>
      </c>
      <c r="E5" s="271" t="str">
        <f>INICIO!B$5</f>
        <v>P. S. MIRACATU/SP</v>
      </c>
      <c r="F5" s="272" t="str">
        <f>VLOOKUP(G5,FORNECEDOR!$A$1:$B$10000,2,FALSE)</f>
        <v>45.003.420/0001-60</v>
      </c>
      <c r="G5" s="273" t="str">
        <f>CAZUL!E2</f>
        <v>HME SOLUCOES E SAUDE</v>
      </c>
      <c r="H5" s="274" t="str">
        <f>VLOOKUP(O5,DESPESAS!A$1:D$10000,2,FALSE)</f>
        <v>03.32</v>
      </c>
      <c r="I5" s="274" t="str">
        <f>VLOOKUP(O5,DESPESAS!A$1:D$10000,3,FALSE)</f>
        <v>DEVOLUÇAO</v>
      </c>
      <c r="J5" s="275">
        <f>CAZUL!F2</f>
        <v>0</v>
      </c>
      <c r="K5" s="276">
        <f>CAZUL!G2</f>
        <v>-47500</v>
      </c>
      <c r="L5" s="275">
        <f>L3+J5+K5</f>
        <v>-47500</v>
      </c>
      <c r="M5" s="268" t="str">
        <f>CAZUL!I2</f>
        <v>P.S. MIRACATU (CC 51823-9)</v>
      </c>
      <c r="N5" s="277"/>
      <c r="O5" s="293" t="str">
        <f>CAZUL!C2</f>
        <v>DEVOLUÇÃO</v>
      </c>
    </row>
    <row r="6" spans="1:15" ht="20.100000000000001" customHeight="1">
      <c r="A6" s="384">
        <v>551523000051823</v>
      </c>
      <c r="B6" s="268" t="str">
        <f>CAZUL!P3</f>
        <v>Transferência bancária</v>
      </c>
      <c r="C6" s="269" t="str">
        <f>CAZUL!D3</f>
        <v>1/3 - RATEIO COMP. 06/2024</v>
      </c>
      <c r="D6" s="270" t="str">
        <f>CAZUL!N3</f>
        <v>04/06/2024</v>
      </c>
      <c r="E6" s="271" t="s">
        <v>1854</v>
      </c>
      <c r="F6" s="272" t="str">
        <f>VLOOKUP(G6,FORNECEDOR!$A$1:$B$10000,2,FALSE)</f>
        <v>12.955.134/0001-45</v>
      </c>
      <c r="G6" s="273" t="str">
        <f>CAZUL!E3</f>
        <v>INSTITUTO DIVA ALVES DO BRASIL</v>
      </c>
      <c r="H6" s="274" t="str">
        <f>VLOOKUP(O6,DESPESAS!A$1:D$10000,2,FALSE)</f>
        <v>04.09</v>
      </c>
      <c r="I6" s="274" t="str">
        <f>VLOOKUP(O6,DESPESAS!A$1:D$10000,3,FALSE)</f>
        <v>RECEITA DE RATEIO ADM.</v>
      </c>
      <c r="J6" s="275">
        <f>CAZUL!F3</f>
        <v>22348.42</v>
      </c>
      <c r="K6" s="276">
        <f>CAZUL!G3</f>
        <v>0</v>
      </c>
      <c r="L6" s="275">
        <f>L5+J6+K6</f>
        <v>-25151.58</v>
      </c>
      <c r="M6" s="268" t="str">
        <f>CAZUL!I3</f>
        <v>SEDE MIRACATU (CC 51826-3)</v>
      </c>
      <c r="N6" s="277"/>
      <c r="O6" s="293" t="str">
        <f>CAZUL!C3</f>
        <v>RECEITA DE RATEIO ADM.</v>
      </c>
    </row>
    <row r="7" spans="1:15" ht="20.100000000000001" customHeight="1">
      <c r="A7" s="384">
        <v>60401</v>
      </c>
      <c r="B7" s="268" t="str">
        <f>CAZUL!P4</f>
        <v>Pagamento instantâneo</v>
      </c>
      <c r="C7" s="269" t="str">
        <f>CAZUL!D4</f>
        <v>FOLHA MENSAL COMP. 05/2024 - RPA</v>
      </c>
      <c r="D7" s="270" t="str">
        <f>CAZUL!N4</f>
        <v>04/06/2024</v>
      </c>
      <c r="E7" s="271" t="s">
        <v>1854</v>
      </c>
      <c r="F7" s="272" t="str">
        <f>VLOOKUP(G7,FORNECEDOR!$A$1:$B$10000,2,FALSE)</f>
        <v>150.736.988-35</v>
      </c>
      <c r="G7" s="273" t="str">
        <f>CAZUL!E4</f>
        <v>MARCIA APARECIDA DA CRUZ</v>
      </c>
      <c r="H7" s="274" t="str">
        <f>VLOOKUP(O7,DESPESAS!A$1:D$10000,2,FALSE)</f>
        <v>01.01</v>
      </c>
      <c r="I7" s="274" t="str">
        <f>VLOOKUP(O7,DESPESAS!A$1:D$10000,3,FALSE)</f>
        <v>SALARIO</v>
      </c>
      <c r="J7" s="275">
        <f>CAZUL!F4</f>
        <v>0</v>
      </c>
      <c r="K7" s="276">
        <f>CAZUL!G4</f>
        <v>-2100</v>
      </c>
      <c r="L7" s="275">
        <f t="shared" ref="L7:L70" si="0">L6+J7+K7</f>
        <v>-27251.58</v>
      </c>
      <c r="M7" s="268" t="str">
        <f>CAZUL!I4</f>
        <v>SEDE MIRACATU (CC 51826-3)</v>
      </c>
      <c r="N7" s="277"/>
      <c r="O7" s="293" t="str">
        <f>CAZUL!C4</f>
        <v>REMUNERAÇAO DE AUTONOMOS</v>
      </c>
    </row>
    <row r="8" spans="1:15" ht="20.100000000000001" customHeight="1">
      <c r="A8" s="384">
        <v>60401</v>
      </c>
      <c r="B8" s="268" t="str">
        <f>CAZUL!P5</f>
        <v>Transferência bancária</v>
      </c>
      <c r="C8" s="269" t="str">
        <f>CAZUL!D5</f>
        <v>FATURA DE LOCAÇÃO R05422</v>
      </c>
      <c r="D8" s="270" t="str">
        <f>CAZUL!N5</f>
        <v>04/06/2024</v>
      </c>
      <c r="E8" s="271" t="str">
        <f>INICIO!B$5</f>
        <v>P. S. MIRACATU/SP</v>
      </c>
      <c r="F8" s="272">
        <f>VLOOKUP(G8,FORNECEDOR!$A$1:$B$10000,2,FALSE)</f>
        <v>7366296000108</v>
      </c>
      <c r="G8" s="273" t="str">
        <f>CAZUL!E5</f>
        <v>NEO TECNOLOGIA DA INFORMATICA EIRELI</v>
      </c>
      <c r="H8" s="274" t="str">
        <f>VLOOKUP(O8,DESPESAS!A$1:D$10000,2,FALSE)</f>
        <v>03.23</v>
      </c>
      <c r="I8" s="274" t="str">
        <f>VLOOKUP(O8,DESPESAS!A$1:D$10000,3,FALSE)</f>
        <v>LOCAÇAO DE EQUIPAMENTOS DE INFORMATICA</v>
      </c>
      <c r="J8" s="275">
        <f>CAZUL!F5</f>
        <v>0</v>
      </c>
      <c r="K8" s="276">
        <f>CAZUL!G5</f>
        <v>-3660</v>
      </c>
      <c r="L8" s="275">
        <f t="shared" si="0"/>
        <v>-30911.58</v>
      </c>
      <c r="M8" s="268" t="str">
        <f>CAZUL!I5</f>
        <v>P.S. MIRACATU (CC 51823-9)</v>
      </c>
      <c r="N8" s="277"/>
      <c r="O8" s="293" t="str">
        <f>CAZUL!C5</f>
        <v>LOCAÇAO DE EQUIPAMENTOS DE INFORMATICA</v>
      </c>
    </row>
    <row r="9" spans="1:15" ht="20.100000000000001" customHeight="1">
      <c r="A9" s="385">
        <v>11033</v>
      </c>
      <c r="B9" s="268" t="str">
        <f>CAZUL!P6</f>
        <v>Transferência bancária</v>
      </c>
      <c r="C9" s="269" t="str">
        <f>CAZUL!D6</f>
        <v>FOLHA COMP. 05/2024</v>
      </c>
      <c r="D9" s="270" t="str">
        <f>CAZUL!N6</f>
        <v>04/06/2024</v>
      </c>
      <c r="E9" s="271" t="str">
        <f>INICIO!B$5</f>
        <v>P. S. MIRACATU/SP</v>
      </c>
      <c r="F9" s="272" t="str">
        <f>VLOOKUP(G9,FORNECEDOR!$A$1:$B$10000,2,FALSE)</f>
        <v>12.955.134/0001-45</v>
      </c>
      <c r="G9" s="273" t="str">
        <f>CAZUL!E6</f>
        <v>INSTITUTO DIVA ALVES DO BRASIL</v>
      </c>
      <c r="H9" s="274" t="str">
        <f>VLOOKUP(O9,DESPESAS!A$1:D$10000,2,FALSE)</f>
        <v>01.01</v>
      </c>
      <c r="I9" s="274" t="str">
        <f>VLOOKUP(O9,DESPESAS!A$1:D$10000,3,FALSE)</f>
        <v>SALARIO</v>
      </c>
      <c r="J9" s="275">
        <f>CAZUL!F6</f>
        <v>0</v>
      </c>
      <c r="K9" s="276">
        <f>CAZUL!G6</f>
        <v>-208074.02</v>
      </c>
      <c r="L9" s="275">
        <f t="shared" si="0"/>
        <v>-238985.59999999998</v>
      </c>
      <c r="M9" s="268" t="str">
        <f>CAZUL!I6</f>
        <v>P.S. MIRACATU (CC 51823-9)</v>
      </c>
      <c r="N9" s="277"/>
      <c r="O9" s="293" t="str">
        <f>CAZUL!C6</f>
        <v>SALARIOS</v>
      </c>
    </row>
    <row r="10" spans="1:15" ht="20.100000000000001" customHeight="1">
      <c r="A10" s="384">
        <v>557655000000829</v>
      </c>
      <c r="B10" s="268" t="str">
        <f>CAZUL!P7</f>
        <v>Transferência bancária</v>
      </c>
      <c r="C10" s="269" t="str">
        <f>CAZUL!D7</f>
        <v>NFS 41</v>
      </c>
      <c r="D10" s="270" t="str">
        <f>CAZUL!N7</f>
        <v>04/06/2024</v>
      </c>
      <c r="E10" s="271" t="str">
        <f>INICIO!B$5</f>
        <v>P. S. MIRACATU/SP</v>
      </c>
      <c r="F10" s="272" t="str">
        <f>VLOOKUP(G10,FORNECEDOR!$A$1:$B$10000,2,FALSE)</f>
        <v>45.003.420/0001-60</v>
      </c>
      <c r="G10" s="273" t="str">
        <f>CAZUL!E7</f>
        <v>HME SOLUCOES E SAUDE</v>
      </c>
      <c r="H10" s="274" t="str">
        <f>VLOOKUP(O10,DESPESAS!A$1:D$10000,2,FALSE)</f>
        <v>03.21</v>
      </c>
      <c r="I10" s="274" t="str">
        <f>VLOOKUP(O10,DESPESAS!A$1:D$10000,3,FALSE)</f>
        <v>SERVIÇO MEDICO</v>
      </c>
      <c r="J10" s="275">
        <f>CAZUL!F7</f>
        <v>0</v>
      </c>
      <c r="K10" s="276">
        <f>CAZUL!G7</f>
        <v>-322081.81</v>
      </c>
      <c r="L10" s="275">
        <f t="shared" si="0"/>
        <v>-561067.40999999992</v>
      </c>
      <c r="M10" s="268" t="str">
        <f>CAZUL!I7</f>
        <v>P.S. MIRACATU (CC 51823-9)</v>
      </c>
      <c r="N10" s="277"/>
      <c r="O10" s="293" t="str">
        <f>CAZUL!C7</f>
        <v>SERVIÇO MEDICO</v>
      </c>
    </row>
    <row r="11" spans="1:15" ht="20.100000000000001" customHeight="1">
      <c r="A11" s="384">
        <v>552302000016919</v>
      </c>
      <c r="B11" s="268" t="str">
        <f>CAZUL!P8</f>
        <v>Transferência bancária</v>
      </c>
      <c r="C11" s="269" t="str">
        <f>CAZUL!D8</f>
        <v>1/3 - REPASSE COMP. 06/2024</v>
      </c>
      <c r="D11" s="270" t="str">
        <f>CAZUL!N8</f>
        <v>04/06/2024</v>
      </c>
      <c r="E11" s="271" t="str">
        <f>INICIO!B$5</f>
        <v>P. S. MIRACATU/SP</v>
      </c>
      <c r="F11" s="272" t="str">
        <f>VLOOKUP(G11,FORNECEDOR!$A$1:$B$10000,2,FALSE)</f>
        <v>46.583.654/0001-96</v>
      </c>
      <c r="G11" s="273" t="str">
        <f>CAZUL!E8</f>
        <v>MUNICIPIO DE MIRACATU</v>
      </c>
      <c r="H11" s="274" t="str">
        <f>VLOOKUP(O11,DESPESAS!A$1:D$10000,2,FALSE)</f>
        <v>03.37</v>
      </c>
      <c r="I11" s="274" t="str">
        <f>VLOOKUP(O11,DESPESAS!A$1:D$10000,3,FALSE)</f>
        <v>CONTRATO DE GESTÃO</v>
      </c>
      <c r="J11" s="275">
        <f>CAZUL!F8</f>
        <v>469504.57</v>
      </c>
      <c r="K11" s="276">
        <f>CAZUL!G8</f>
        <v>0</v>
      </c>
      <c r="L11" s="275">
        <f t="shared" si="0"/>
        <v>-91562.839999999909</v>
      </c>
      <c r="M11" s="268" t="str">
        <f>CAZUL!I8</f>
        <v>P.S. MIRACATU (CC 51823-9)</v>
      </c>
      <c r="N11" s="277"/>
      <c r="O11" s="293" t="str">
        <f>CAZUL!C8</f>
        <v>CONTRATO DE GESTÃO</v>
      </c>
    </row>
    <row r="12" spans="1:15" ht="20.100000000000001" customHeight="1">
      <c r="A12" s="384">
        <v>551523000051826</v>
      </c>
      <c r="B12" s="268" t="str">
        <f>CAZUL!P9</f>
        <v>Transferência bancária</v>
      </c>
      <c r="C12" s="269" t="str">
        <f>CAZUL!D9</f>
        <v>1/3 - RATEIO COMP. 06/2024</v>
      </c>
      <c r="D12" s="270" t="str">
        <f>CAZUL!N9</f>
        <v>04/06/2024</v>
      </c>
      <c r="E12" s="271" t="str">
        <f>INICIO!B$5</f>
        <v>P. S. MIRACATU/SP</v>
      </c>
      <c r="F12" s="272" t="str">
        <f>VLOOKUP(G12,FORNECEDOR!$A$1:$B$10000,2,FALSE)</f>
        <v>12.955.134/0001-45</v>
      </c>
      <c r="G12" s="273" t="str">
        <f>CAZUL!E9</f>
        <v>INSTITUTO DIVA ALVES DO BRASIL</v>
      </c>
      <c r="H12" s="274" t="str">
        <f>VLOOKUP(O12,DESPESAS!A$1:D$10000,2,FALSE)</f>
        <v>04.09</v>
      </c>
      <c r="I12" s="274" t="str">
        <f>VLOOKUP(O12,DESPESAS!A$1:D$10000,3,FALSE)</f>
        <v>RATEIO DAS DESPESAS DA SEDE DA CONTRATADA</v>
      </c>
      <c r="J12" s="275">
        <f>CAZUL!F9</f>
        <v>0</v>
      </c>
      <c r="K12" s="276">
        <f>CAZUL!G9</f>
        <v>-22348.42</v>
      </c>
      <c r="L12" s="275">
        <f t="shared" si="0"/>
        <v>-113911.25999999991</v>
      </c>
      <c r="M12" s="268" t="str">
        <f>CAZUL!I9</f>
        <v>P.S. MIRACATU (CC 51823-9)</v>
      </c>
      <c r="N12" s="277"/>
      <c r="O12" s="293" t="str">
        <f>CAZUL!C9</f>
        <v>RATEIO ADM.</v>
      </c>
    </row>
    <row r="13" spans="1:15" ht="20.100000000000001" customHeight="1">
      <c r="A13" s="384">
        <v>41635014596452</v>
      </c>
      <c r="B13" s="268" t="str">
        <f>CAZUL!P10</f>
        <v>Transferência bancária</v>
      </c>
      <c r="C13" s="269" t="str">
        <f>CAZUL!D10</f>
        <v>PAGAMENTO INCORRETO COM VALOR ESTORNADO</v>
      </c>
      <c r="D13" s="270" t="str">
        <f>CAZUL!N10</f>
        <v>04/06/2024</v>
      </c>
      <c r="E13" s="271" t="str">
        <f>INICIO!B$5</f>
        <v>P. S. MIRACATU/SP</v>
      </c>
      <c r="F13" s="272" t="str">
        <f>VLOOKUP(G13,FORNECEDOR!$A$1:$B$10000,2,FALSE)</f>
        <v>45.003.420/0001-60</v>
      </c>
      <c r="G13" s="273" t="str">
        <f>CAZUL!E10</f>
        <v>HME SOLUCOES E SAUDE</v>
      </c>
      <c r="H13" s="274" t="str">
        <f>VLOOKUP(O13,DESPESAS!A$1:D$10000,2,FALSE)</f>
        <v>03.45</v>
      </c>
      <c r="I13" s="274" t="str">
        <f>VLOOKUP(O13,DESPESAS!A$1:D$10000,3,FALSE)</f>
        <v>CREDITO DE DEVOLUÇAO</v>
      </c>
      <c r="J13" s="275">
        <f>CAZUL!F10</f>
        <v>47500</v>
      </c>
      <c r="K13" s="276">
        <f>CAZUL!G10</f>
        <v>0</v>
      </c>
      <c r="L13" s="275">
        <f t="shared" si="0"/>
        <v>-66411.259999999907</v>
      </c>
      <c r="M13" s="268" t="str">
        <f>CAZUL!I10</f>
        <v>P.S. MIRACATU (CC 51823-9)</v>
      </c>
      <c r="N13" s="277"/>
      <c r="O13" s="293" t="str">
        <f>CAZUL!C10</f>
        <v>DEVOLUÇÃO DE PAGAMENTO</v>
      </c>
    </row>
    <row r="14" spans="1:15" ht="20.100000000000001" customHeight="1">
      <c r="A14" s="384">
        <v>891571200913597</v>
      </c>
      <c r="B14" s="268" t="str">
        <f>CAZUL!P11</f>
        <v>Débito automático</v>
      </c>
      <c r="C14" s="269" t="str">
        <f>CAZUL!D11</f>
        <v>TARIFA BANCÁRIA</v>
      </c>
      <c r="D14" s="270" t="str">
        <f>CAZUL!N11</f>
        <v>05/06/2024</v>
      </c>
      <c r="E14" s="271" t="str">
        <f>INICIO!B$5</f>
        <v>P. S. MIRACATU/SP</v>
      </c>
      <c r="F14" s="272" t="str">
        <f>VLOOKUP(G14,FORNECEDOR!$A$1:$B$10000,2,FALSE)</f>
        <v>00.000.000/1409-53</v>
      </c>
      <c r="G14" s="273" t="str">
        <f>CAZUL!E11</f>
        <v>BANCO DO BRASIL</v>
      </c>
      <c r="H14" s="274" t="str">
        <f>VLOOKUP(O14,DESPESAS!A$1:D$10000,2,FALSE)</f>
        <v>04.07</v>
      </c>
      <c r="I14" s="274" t="str">
        <f>VLOOKUP(O14,DESPESAS!A$1:D$10000,3,FALSE)</f>
        <v>TARIFAS BANCARIAS</v>
      </c>
      <c r="J14" s="275">
        <f>CAZUL!F11</f>
        <v>0</v>
      </c>
      <c r="K14" s="276">
        <f>CAZUL!G11</f>
        <v>-10</v>
      </c>
      <c r="L14" s="275">
        <f t="shared" si="0"/>
        <v>-66421.259999999907</v>
      </c>
      <c r="M14" s="268" t="str">
        <f>CAZUL!I11</f>
        <v>P.S. MIRACATU (CC 51823-9)</v>
      </c>
      <c r="N14" s="277"/>
      <c r="O14" s="293" t="str">
        <f>CAZUL!C11</f>
        <v>TARIFAS BANCÁRIAS</v>
      </c>
    </row>
    <row r="15" spans="1:15" ht="20.100000000000001" customHeight="1">
      <c r="A15" s="384">
        <v>891571200913598</v>
      </c>
      <c r="B15" s="268" t="str">
        <f>CAZUL!P12</f>
        <v>Débito automático</v>
      </c>
      <c r="C15" s="269" t="str">
        <f>CAZUL!D12</f>
        <v>TARIFA BANCÁRIA</v>
      </c>
      <c r="D15" s="270" t="str">
        <f>CAZUL!N12</f>
        <v>05/06/2024</v>
      </c>
      <c r="E15" s="271" t="s">
        <v>1854</v>
      </c>
      <c r="F15" s="272" t="str">
        <f>VLOOKUP(G15,FORNECEDOR!$A$1:$B$10000,2,FALSE)</f>
        <v>00.000.000/1409-53</v>
      </c>
      <c r="G15" s="273" t="str">
        <f>CAZUL!E12</f>
        <v>BANCO DO BRASIL</v>
      </c>
      <c r="H15" s="274" t="str">
        <f>VLOOKUP(O15,DESPESAS!A$1:D$10000,2,FALSE)</f>
        <v>04.07</v>
      </c>
      <c r="I15" s="274" t="str">
        <f>VLOOKUP(O15,DESPESAS!A$1:D$10000,3,FALSE)</f>
        <v>TARIFAS BANCARIAS</v>
      </c>
      <c r="J15" s="275">
        <f>CAZUL!F12</f>
        <v>0</v>
      </c>
      <c r="K15" s="276">
        <f>CAZUL!G12</f>
        <v>-10</v>
      </c>
      <c r="L15" s="275">
        <f t="shared" si="0"/>
        <v>-66431.259999999907</v>
      </c>
      <c r="M15" s="268" t="str">
        <f>CAZUL!I12</f>
        <v>SEDE MIRACATU (CC 51826-3)</v>
      </c>
      <c r="N15" s="277"/>
      <c r="O15" s="293" t="str">
        <f>CAZUL!C12</f>
        <v>TARIFAS BANCÁRIAS</v>
      </c>
    </row>
    <row r="16" spans="1:15" ht="20.100000000000001" customHeight="1">
      <c r="A16" s="384">
        <v>60601</v>
      </c>
      <c r="B16" s="268" t="str">
        <f>CAZUL!P13</f>
        <v>Transferência bancária</v>
      </c>
      <c r="C16" s="269" t="str">
        <f>CAZUL!D13</f>
        <v>NF 2814</v>
      </c>
      <c r="D16" s="270" t="str">
        <f>CAZUL!N13</f>
        <v>06/06/2024</v>
      </c>
      <c r="E16" s="271" t="str">
        <f>INICIO!B$5</f>
        <v>P. S. MIRACATU/SP</v>
      </c>
      <c r="F16" s="272" t="str">
        <f>VLOOKUP(G16,FORNECEDOR!$A$1:$B$10000,2,FALSE)</f>
        <v>31.609.313/0001-75</v>
      </c>
      <c r="G16" s="273" t="str">
        <f>CAZUL!E13</f>
        <v>B.S.B. FAULA COMERCIO DE GAS</v>
      </c>
      <c r="H16" s="274" t="str">
        <f>VLOOKUP(O16,DESPESAS!A$1:D$10000,2,FALSE)</f>
        <v>03.15</v>
      </c>
      <c r="I16" s="274" t="str">
        <f>VLOOKUP(O16,DESPESAS!A$1:D$10000,3,FALSE)</f>
        <v>GAS NATURAL</v>
      </c>
      <c r="J16" s="275">
        <f>CAZUL!F13</f>
        <v>0</v>
      </c>
      <c r="K16" s="276">
        <f>CAZUL!G13</f>
        <v>-655</v>
      </c>
      <c r="L16" s="275">
        <f t="shared" si="0"/>
        <v>-67086.259999999907</v>
      </c>
      <c r="M16" s="268" t="str">
        <f>CAZUL!I13</f>
        <v>P.S. MIRACATU (CC 51823-9)</v>
      </c>
      <c r="N16" s="277"/>
      <c r="O16" s="293" t="str">
        <f>CAZUL!C13</f>
        <v>GÁS DE COZINHA</v>
      </c>
    </row>
    <row r="17" spans="1:15" ht="20.100000000000001" customHeight="1">
      <c r="A17" s="384">
        <v>60602</v>
      </c>
      <c r="B17" s="268" t="str">
        <f>CAZUL!P14</f>
        <v>Transferência bancária</v>
      </c>
      <c r="C17" s="269" t="str">
        <f>CAZUL!D14</f>
        <v>NFS 10</v>
      </c>
      <c r="D17" s="270" t="str">
        <f>CAZUL!N14</f>
        <v>06/06/2024</v>
      </c>
      <c r="E17" s="271" t="str">
        <f>INICIO!B$5</f>
        <v>P. S. MIRACATU/SP</v>
      </c>
      <c r="F17" s="272" t="str">
        <f>VLOOKUP(G17,FORNECEDOR!$A$1:$B$10000,2,FALSE)</f>
        <v>53.342.693/0001-67</v>
      </c>
      <c r="G17" s="273" t="str">
        <f>CAZUL!E14</f>
        <v>53.342.693 ANA PAULA DE SOUZA E SOUZA</v>
      </c>
      <c r="H17" s="274" t="str">
        <f>VLOOKUP(O17,DESPESAS!A$1:D$10000,2,FALSE)</f>
        <v>03.33</v>
      </c>
      <c r="I17" s="274" t="str">
        <f>VLOOKUP(O17,DESPESAS!A$1:D$10000,3,FALSE)</f>
        <v>SERVIÇO DE ESCRITORIO, APOIO E GESTAO ADMINISTRATIVA</v>
      </c>
      <c r="J17" s="275">
        <f>CAZUL!F14</f>
        <v>0</v>
      </c>
      <c r="K17" s="276">
        <f>CAZUL!G14</f>
        <v>-1850</v>
      </c>
      <c r="L17" s="275">
        <f t="shared" si="0"/>
        <v>-68936.259999999907</v>
      </c>
      <c r="M17" s="268" t="str">
        <f>CAZUL!I14</f>
        <v>P.S. MIRACATU (CC 51823-9)</v>
      </c>
      <c r="N17" s="277"/>
      <c r="O17" s="293" t="str">
        <f>CAZUL!C14</f>
        <v>SERVIÇO DE ESCRITORIO, APOIO E GESTAO ADMINISTRATIVA</v>
      </c>
    </row>
    <row r="18" spans="1:15" ht="20.100000000000001" customHeight="1">
      <c r="A18" s="384">
        <v>553567000073942</v>
      </c>
      <c r="B18" s="268" t="str">
        <f>CAZUL!P15</f>
        <v>Transferência bancária</v>
      </c>
      <c r="C18" s="269" t="str">
        <f>CAZUL!D15</f>
        <v>NF 29125</v>
      </c>
      <c r="D18" s="270" t="str">
        <f>CAZUL!N15</f>
        <v>06/06/2024</v>
      </c>
      <c r="E18" s="271" t="str">
        <f>INICIO!B$5</f>
        <v>P. S. MIRACATU/SP</v>
      </c>
      <c r="F18" s="272" t="str">
        <f>VLOOKUP(G18,FORNECEDOR!$A$1:$B$10000,2,FALSE)</f>
        <v>04.516.470/0001-63</v>
      </c>
      <c r="G18" s="273" t="str">
        <f>CAZUL!E15</f>
        <v>TECNOPRINT</v>
      </c>
      <c r="H18" s="274" t="str">
        <f>VLOOKUP(O18,DESPESAS!A$1:D$10000,2,FALSE)</f>
        <v>02.02</v>
      </c>
      <c r="I18" s="274" t="str">
        <f>VLOOKUP(O18,DESPESAS!A$1:D$10000,3,FALSE)</f>
        <v>MATERIAIS DE CONSUMO</v>
      </c>
      <c r="J18" s="275">
        <f>CAZUL!F15</f>
        <v>0</v>
      </c>
      <c r="K18" s="276">
        <f>CAZUL!G15</f>
        <v>-587.5</v>
      </c>
      <c r="L18" s="275">
        <f t="shared" si="0"/>
        <v>-69523.759999999907</v>
      </c>
      <c r="M18" s="268" t="str">
        <f>CAZUL!I15</f>
        <v>P.S. MIRACATU (CC 51823-9)</v>
      </c>
      <c r="N18" s="277"/>
      <c r="O18" s="293" t="str">
        <f>CAZUL!C15</f>
        <v>MATERIAL HOSPITALAR</v>
      </c>
    </row>
    <row r="19" spans="1:15" ht="20.100000000000001" customHeight="1">
      <c r="A19" s="384">
        <v>841581100012511</v>
      </c>
      <c r="B19" s="268" t="str">
        <f>CAZUL!P16</f>
        <v>Débito automático</v>
      </c>
      <c r="C19" s="269" t="str">
        <f>CAZUL!D16</f>
        <v>TARIFA BANCÁRIA</v>
      </c>
      <c r="D19" s="270" t="str">
        <f>CAZUL!N16</f>
        <v>06/06/2024</v>
      </c>
      <c r="E19" s="271" t="str">
        <f>INICIO!B$5</f>
        <v>P. S. MIRACATU/SP</v>
      </c>
      <c r="F19" s="272" t="str">
        <f>VLOOKUP(G19,FORNECEDOR!$A$1:$B$10000,2,FALSE)</f>
        <v>00.000.000/1409-53</v>
      </c>
      <c r="G19" s="273" t="str">
        <f>CAZUL!E16</f>
        <v>BANCO DO BRASIL</v>
      </c>
      <c r="H19" s="274" t="str">
        <f>VLOOKUP(O19,DESPESAS!A$1:D$10000,2,FALSE)</f>
        <v>04.07</v>
      </c>
      <c r="I19" s="274" t="str">
        <f>VLOOKUP(O19,DESPESAS!A$1:D$10000,3,FALSE)</f>
        <v>TARIFAS BANCARIAS</v>
      </c>
      <c r="J19" s="275">
        <f>CAZUL!F16</f>
        <v>0</v>
      </c>
      <c r="K19" s="276">
        <f>CAZUL!G16</f>
        <v>-12</v>
      </c>
      <c r="L19" s="275">
        <f t="shared" si="0"/>
        <v>-69535.759999999907</v>
      </c>
      <c r="M19" s="268" t="str">
        <f>CAZUL!I16</f>
        <v>P.S. MIRACATU (CC 51823-9)</v>
      </c>
      <c r="N19" s="277"/>
      <c r="O19" s="293" t="str">
        <f>CAZUL!C16</f>
        <v>TARIFAS BANCÁRIAS</v>
      </c>
    </row>
    <row r="20" spans="1:15" ht="20.100000000000001" customHeight="1">
      <c r="A20" s="384">
        <v>841581100012512</v>
      </c>
      <c r="B20" s="268" t="str">
        <f>CAZUL!P17</f>
        <v>Débito automático</v>
      </c>
      <c r="C20" s="269" t="str">
        <f>CAZUL!D17</f>
        <v>TARIFA BANCÁRIA</v>
      </c>
      <c r="D20" s="270" t="str">
        <f>CAZUL!N17</f>
        <v>06/06/2024</v>
      </c>
      <c r="E20" s="271" t="str">
        <f>INICIO!B$5</f>
        <v>P. S. MIRACATU/SP</v>
      </c>
      <c r="F20" s="272" t="str">
        <f>VLOOKUP(G20,FORNECEDOR!$A$1:$B$10000,2,FALSE)</f>
        <v>00.000.000/1409-53</v>
      </c>
      <c r="G20" s="273" t="str">
        <f>CAZUL!E17</f>
        <v>BANCO DO BRASIL</v>
      </c>
      <c r="H20" s="274" t="str">
        <f>VLOOKUP(O20,DESPESAS!A$1:D$10000,2,FALSE)</f>
        <v>04.07</v>
      </c>
      <c r="I20" s="274" t="str">
        <f>VLOOKUP(O20,DESPESAS!A$1:D$10000,3,FALSE)</f>
        <v>TARIFAS BANCARIAS</v>
      </c>
      <c r="J20" s="275">
        <f>CAZUL!F17</f>
        <v>0</v>
      </c>
      <c r="K20" s="276">
        <f>CAZUL!G17</f>
        <v>-12</v>
      </c>
      <c r="L20" s="275">
        <f t="shared" si="0"/>
        <v>-69547.759999999907</v>
      </c>
      <c r="M20" s="268" t="str">
        <f>CAZUL!I17</f>
        <v>P.S. MIRACATU (CC 51823-9)</v>
      </c>
      <c r="N20" s="277"/>
      <c r="O20" s="293" t="str">
        <f>CAZUL!C17</f>
        <v>TARIFAS BANCÁRIAS</v>
      </c>
    </row>
    <row r="21" spans="1:15" ht="20.100000000000001" customHeight="1">
      <c r="A21" s="384">
        <v>841581100123488</v>
      </c>
      <c r="B21" s="268" t="str">
        <f>CAZUL!P18</f>
        <v>Débito automático</v>
      </c>
      <c r="C21" s="269" t="str">
        <f>CAZUL!D18</f>
        <v>TARIFA BANCÁRIA</v>
      </c>
      <c r="D21" s="270" t="str">
        <f>CAZUL!N18</f>
        <v>06/06/2024</v>
      </c>
      <c r="E21" s="271" t="str">
        <f>INICIO!B$5</f>
        <v>P. S. MIRACATU/SP</v>
      </c>
      <c r="F21" s="272" t="str">
        <f>VLOOKUP(G21,FORNECEDOR!$A$1:$B$10000,2,FALSE)</f>
        <v>00.000.000/1409-53</v>
      </c>
      <c r="G21" s="273" t="str">
        <f>CAZUL!E18</f>
        <v>BANCO DO BRASIL</v>
      </c>
      <c r="H21" s="274" t="str">
        <f>VLOOKUP(O21,DESPESAS!A$1:D$10000,2,FALSE)</f>
        <v>04.07</v>
      </c>
      <c r="I21" s="274" t="str">
        <f>VLOOKUP(O21,DESPESAS!A$1:D$10000,3,FALSE)</f>
        <v>TARIFAS BANCARIAS</v>
      </c>
      <c r="J21" s="275">
        <f>CAZUL!F18</f>
        <v>0</v>
      </c>
      <c r="K21" s="276">
        <f>CAZUL!G18</f>
        <v>-326.39999999999998</v>
      </c>
      <c r="L21" s="275">
        <f t="shared" si="0"/>
        <v>-69874.159999999902</v>
      </c>
      <c r="M21" s="268" t="str">
        <f>CAZUL!I18</f>
        <v>P.S. MIRACATU (CC 51823-9)</v>
      </c>
      <c r="N21" s="277"/>
      <c r="O21" s="293" t="str">
        <f>CAZUL!C18</f>
        <v>TARIFAS BANCÁRIAS</v>
      </c>
    </row>
    <row r="22" spans="1:15" ht="20.100000000000001" customHeight="1">
      <c r="A22" s="384">
        <v>552302000020685</v>
      </c>
      <c r="B22" s="268" t="str">
        <f>CAZUL!P19</f>
        <v>Transferência bancária</v>
      </c>
      <c r="C22" s="269" t="str">
        <f>CAZUL!D19</f>
        <v>REPASSE REF. AFC DO PISO DA ENFERMAGEM COMP. 05/2024</v>
      </c>
      <c r="D22" s="270" t="str">
        <f>CAZUL!N19</f>
        <v>06/06/2024</v>
      </c>
      <c r="E22" s="271" t="str">
        <f>INICIO!B$5</f>
        <v>P. S. MIRACATU/SP</v>
      </c>
      <c r="F22" s="272" t="str">
        <f>VLOOKUP(G22,FORNECEDOR!$A$1:$B$10000,2,FALSE)</f>
        <v>46.583.654/0001-96</v>
      </c>
      <c r="G22" s="273" t="str">
        <f>CAZUL!E19</f>
        <v>MUNICIPIO DE MIRACATU</v>
      </c>
      <c r="H22" s="274" t="str">
        <f>VLOOKUP(O22,DESPESAS!A$1:D$10000,2,FALSE)</f>
        <v>03.37</v>
      </c>
      <c r="I22" s="274" t="str">
        <f>VLOOKUP(O22,DESPESAS!A$1:D$10000,3,FALSE)</f>
        <v>REPASSE - PISO DA ENFERMAGEM</v>
      </c>
      <c r="J22" s="275">
        <f>CAZUL!F19</f>
        <v>28379.78</v>
      </c>
      <c r="K22" s="276">
        <f>CAZUL!G19</f>
        <v>0</v>
      </c>
      <c r="L22" s="275">
        <f t="shared" si="0"/>
        <v>-41494.379999999903</v>
      </c>
      <c r="M22" s="268" t="str">
        <f>CAZUL!I19</f>
        <v>P.S. MIRACATU (CC 51823-9)</v>
      </c>
      <c r="N22" s="277"/>
      <c r="O22" s="293" t="str">
        <f>CAZUL!C19</f>
        <v>REPASSE - PISO DA ENFERMAGEM</v>
      </c>
    </row>
    <row r="23" spans="1:15" ht="20.100000000000001" customHeight="1">
      <c r="A23" s="384">
        <v>60602</v>
      </c>
      <c r="B23" s="268" t="str">
        <f>CAZUL!P20</f>
        <v>Transferência bancária</v>
      </c>
      <c r="C23" s="269" t="str">
        <f>CAZUL!D20</f>
        <v>NFS 46</v>
      </c>
      <c r="D23" s="270" t="str">
        <f>CAZUL!N20</f>
        <v>06/06/2024</v>
      </c>
      <c r="E23" s="271" t="s">
        <v>1854</v>
      </c>
      <c r="F23" s="272" t="str">
        <f>VLOOKUP(G23,FORNECEDOR!$A$1:$B$10000,2,FALSE)</f>
        <v>36.584.111/0001-30</v>
      </c>
      <c r="G23" s="273" t="str">
        <f>CAZUL!E20</f>
        <v>MARCELO VITOR REMOR (CNPJ 36.584.111/0001-30)</v>
      </c>
      <c r="H23" s="274" t="str">
        <f>VLOOKUP(O23,DESPESAS!A$1:D$10000,2,FALSE)</f>
        <v>03.33</v>
      </c>
      <c r="I23" s="274" t="str">
        <f>VLOOKUP(O23,DESPESAS!A$1:D$10000,3,FALSE)</f>
        <v>SERVIÇO DE ESCRITORIO, APOIO E GESTAO ADMINISTRATIVA</v>
      </c>
      <c r="J23" s="275">
        <f>CAZUL!F20</f>
        <v>0</v>
      </c>
      <c r="K23" s="276">
        <f>CAZUL!G20</f>
        <v>-8380</v>
      </c>
      <c r="L23" s="275">
        <f t="shared" si="0"/>
        <v>-49874.379999999903</v>
      </c>
      <c r="M23" s="268" t="str">
        <f>CAZUL!I20</f>
        <v>SEDE MIRACATU (CC 51826-3)</v>
      </c>
      <c r="N23" s="277"/>
      <c r="O23" s="293" t="str">
        <f>CAZUL!C20</f>
        <v>SERVIÇO DE ESCRITORIO, APOIO E GESTAO ADMINISTRATIVA</v>
      </c>
    </row>
    <row r="24" spans="1:15" ht="20.100000000000001" customHeight="1">
      <c r="A24" s="384">
        <v>553186000032789</v>
      </c>
      <c r="B24" s="268" t="str">
        <f>CAZUL!P21</f>
        <v>Transferência bancária</v>
      </c>
      <c r="C24" s="269" t="str">
        <f>CAZUL!D21</f>
        <v>FOLHA COMP. 05/2024</v>
      </c>
      <c r="D24" s="270" t="str">
        <f>CAZUL!N21</f>
        <v>06/06/2024</v>
      </c>
      <c r="E24" s="271" t="s">
        <v>1854</v>
      </c>
      <c r="F24" s="272" t="str">
        <f>VLOOKUP(G24,FORNECEDOR!$A$1:$B$10000,2,FALSE)</f>
        <v>019.991.284-00</v>
      </c>
      <c r="G24" s="273" t="str">
        <f>CAZUL!E21</f>
        <v>MICHELE DE CASTRO SILVA PROTASIO</v>
      </c>
      <c r="H24" s="274" t="str">
        <f>VLOOKUP(O24,DESPESAS!A$1:D$10000,2,FALSE)</f>
        <v>01.01</v>
      </c>
      <c r="I24" s="274" t="str">
        <f>VLOOKUP(O24,DESPESAS!A$1:D$10000,3,FALSE)</f>
        <v>PRÓ-LABORE</v>
      </c>
      <c r="J24" s="275">
        <f>CAZUL!F21</f>
        <v>0</v>
      </c>
      <c r="K24" s="276">
        <f>CAZUL!G21</f>
        <v>-5084.8</v>
      </c>
      <c r="L24" s="275">
        <f t="shared" si="0"/>
        <v>-54959.179999999906</v>
      </c>
      <c r="M24" s="268" t="str">
        <f>CAZUL!I21</f>
        <v>SEDE MIRACATU (CC 51826-3)</v>
      </c>
      <c r="N24" s="277"/>
      <c r="O24" s="293" t="str">
        <f>CAZUL!C21</f>
        <v>PRÓ-LABORE</v>
      </c>
    </row>
    <row r="25" spans="1:15" ht="20.100000000000001" customHeight="1">
      <c r="A25" s="384">
        <v>60601</v>
      </c>
      <c r="B25" s="268" t="str">
        <f>CAZUL!P22</f>
        <v>Transferência bancária</v>
      </c>
      <c r="C25" s="269" t="str">
        <f>CAZUL!D22</f>
        <v>NFS 38</v>
      </c>
      <c r="D25" s="270" t="str">
        <f>CAZUL!N22</f>
        <v>06/06/2024</v>
      </c>
      <c r="E25" s="271" t="s">
        <v>1854</v>
      </c>
      <c r="F25" s="272" t="str">
        <f>VLOOKUP(G25,FORNECEDOR!$A$1:$B$10000,2,FALSE)</f>
        <v>53.274.804/0001-45</v>
      </c>
      <c r="G25" s="273" t="str">
        <f>CAZUL!E22</f>
        <v>BGG SOLUCOES</v>
      </c>
      <c r="H25" s="274" t="str">
        <f>VLOOKUP(O25,DESPESAS!A$1:D$10000,2,FALSE)</f>
        <v>04.01</v>
      </c>
      <c r="I25" s="274" t="str">
        <f>VLOOKUP(O25,DESPESAS!A$1:D$10000,3,FALSE)</f>
        <v xml:space="preserve">ASSESSORIA JURIDICA </v>
      </c>
      <c r="J25" s="275">
        <f>CAZUL!F22</f>
        <v>0</v>
      </c>
      <c r="K25" s="276">
        <f>CAZUL!G22</f>
        <v>-5000</v>
      </c>
      <c r="L25" s="275">
        <f t="shared" si="0"/>
        <v>-59959.179999999906</v>
      </c>
      <c r="M25" s="268" t="str">
        <f>CAZUL!I22</f>
        <v>SEDE MIRACATU (CC 51826-3)</v>
      </c>
      <c r="N25" s="277"/>
      <c r="O25" s="293" t="str">
        <f>CAZUL!C22</f>
        <v>HONORARIOS ADVOCATICIOS</v>
      </c>
    </row>
    <row r="26" spans="1:15" ht="20.100000000000001" customHeight="1">
      <c r="A26" s="384">
        <v>60603</v>
      </c>
      <c r="B26" s="268" t="str">
        <f>CAZUL!P23</f>
        <v>Transferência bancária</v>
      </c>
      <c r="C26" s="269" t="str">
        <f>CAZUL!D23</f>
        <v>FOLHA COMP. 05/2024</v>
      </c>
      <c r="D26" s="270" t="str">
        <f>CAZUL!N23</f>
        <v>06/06/2024</v>
      </c>
      <c r="E26" s="271" t="s">
        <v>1854</v>
      </c>
      <c r="F26" s="272" t="str">
        <f>VLOOKUP(G26,FORNECEDOR!$A$1:$B$10000,2,FALSE)</f>
        <v>330.815.608-37</v>
      </c>
      <c r="G26" s="273" t="str">
        <f>CAZUL!E23</f>
        <v>RODRIGO LIMA DO NASCIMENTO</v>
      </c>
      <c r="H26" s="274" t="str">
        <f>VLOOKUP(O26,DESPESAS!A$1:D$10000,2,FALSE)</f>
        <v>01.01</v>
      </c>
      <c r="I26" s="274" t="str">
        <f>VLOOKUP(O26,DESPESAS!A$1:D$10000,3,FALSE)</f>
        <v>SALARIO</v>
      </c>
      <c r="J26" s="275">
        <f>CAZUL!F23</f>
        <v>0</v>
      </c>
      <c r="K26" s="276">
        <f>CAZUL!G23</f>
        <v>-4912.1400000000003</v>
      </c>
      <c r="L26" s="275">
        <f t="shared" si="0"/>
        <v>-64871.319999999905</v>
      </c>
      <c r="M26" s="268" t="str">
        <f>CAZUL!I23</f>
        <v>SEDE MIRACATU (CC 51826-3)</v>
      </c>
      <c r="N26" s="277"/>
      <c r="O26" s="293" t="str">
        <f>CAZUL!C23</f>
        <v>SALARIOS</v>
      </c>
    </row>
    <row r="27" spans="1:15" ht="20.100000000000001" customHeight="1">
      <c r="A27" s="384">
        <v>554287510024599</v>
      </c>
      <c r="B27" s="268" t="str">
        <f>CAZUL!P24</f>
        <v>Transferência bancária</v>
      </c>
      <c r="C27" s="269" t="str">
        <f>CAZUL!D24</f>
        <v>FOLHA COMP. 05/2024</v>
      </c>
      <c r="D27" s="270" t="str">
        <f>CAZUL!N24</f>
        <v>06/06/2024</v>
      </c>
      <c r="E27" s="271" t="s">
        <v>1854</v>
      </c>
      <c r="F27" s="272" t="str">
        <f>VLOOKUP(G27,FORNECEDOR!$A$1:$B$10000,2,FALSE)</f>
        <v>073.620.634-58</v>
      </c>
      <c r="G27" s="273" t="str">
        <f>CAZUL!E24</f>
        <v>HENRIQUE FERREIRA DA COSTA GOMES</v>
      </c>
      <c r="H27" s="274" t="str">
        <f>VLOOKUP(O27,DESPESAS!A$1:D$10000,2,FALSE)</f>
        <v>01.01</v>
      </c>
      <c r="I27" s="274" t="str">
        <f>VLOOKUP(O27,DESPESAS!A$1:D$10000,3,FALSE)</f>
        <v>PRÓ-LABORE</v>
      </c>
      <c r="J27" s="275">
        <f>CAZUL!F24</f>
        <v>0</v>
      </c>
      <c r="K27" s="276">
        <f>CAZUL!G24</f>
        <v>-4800.8900000000003</v>
      </c>
      <c r="L27" s="275">
        <f t="shared" si="0"/>
        <v>-69672.209999999905</v>
      </c>
      <c r="M27" s="268" t="str">
        <f>CAZUL!I24</f>
        <v>SEDE MIRACATU (CC 51826-3)</v>
      </c>
      <c r="N27" s="277"/>
      <c r="O27" s="293" t="str">
        <f>CAZUL!C24</f>
        <v>PRÓ-LABORE</v>
      </c>
    </row>
    <row r="28" spans="1:15" ht="20.100000000000001" customHeight="1">
      <c r="A28" s="384">
        <v>60604</v>
      </c>
      <c r="B28" s="268" t="str">
        <f>CAZUL!P25</f>
        <v>Transferência bancária</v>
      </c>
      <c r="C28" s="269" t="str">
        <f>CAZUL!D25</f>
        <v>FÉRIAS</v>
      </c>
      <c r="D28" s="270" t="str">
        <f>CAZUL!N25</f>
        <v>06/06/2024</v>
      </c>
      <c r="E28" s="271" t="s">
        <v>1854</v>
      </c>
      <c r="F28" s="272" t="str">
        <f>VLOOKUP(G28,FORNECEDOR!$A$1:$B$10000,2,FALSE)</f>
        <v>330.815.608-37</v>
      </c>
      <c r="G28" s="273" t="str">
        <f>CAZUL!E25</f>
        <v>RODRIGO LIMA DO NASCIMENTO</v>
      </c>
      <c r="H28" s="274" t="str">
        <f>VLOOKUP(O28,DESPESAS!A$1:D$10000,2,FALSE)</f>
        <v>01.04</v>
      </c>
      <c r="I28" s="274" t="str">
        <f>VLOOKUP(O28,DESPESAS!A$1:D$10000,3,FALSE)</f>
        <v>FERIAS</v>
      </c>
      <c r="J28" s="275">
        <f>CAZUL!F25</f>
        <v>0</v>
      </c>
      <c r="K28" s="276">
        <f>CAZUL!G25</f>
        <v>-4894.62</v>
      </c>
      <c r="L28" s="275">
        <f t="shared" si="0"/>
        <v>-74566.8299999999</v>
      </c>
      <c r="M28" s="268" t="str">
        <f>CAZUL!I25</f>
        <v>SEDE MIRACATU (CC 51826-3)</v>
      </c>
      <c r="N28" s="277"/>
      <c r="O28" s="293" t="str">
        <f>CAZUL!C25</f>
        <v>FERIAS</v>
      </c>
    </row>
    <row r="29" spans="1:15" ht="20.100000000000001" customHeight="1">
      <c r="A29" s="384">
        <v>841581100012513</v>
      </c>
      <c r="B29" s="268" t="str">
        <f>CAZUL!P26</f>
        <v>Débito automático</v>
      </c>
      <c r="C29" s="269" t="str">
        <f>CAZUL!D26</f>
        <v>TARIFA BANCÁRIA</v>
      </c>
      <c r="D29" s="270" t="str">
        <f>CAZUL!N26</f>
        <v>06/06/2024</v>
      </c>
      <c r="E29" s="271" t="s">
        <v>1854</v>
      </c>
      <c r="F29" s="272" t="str">
        <f>VLOOKUP(G29,FORNECEDOR!$A$1:$B$10000,2,FALSE)</f>
        <v>00.000.000/1409-53</v>
      </c>
      <c r="G29" s="273" t="str">
        <f>CAZUL!E26</f>
        <v>BANCO DO BRASIL</v>
      </c>
      <c r="H29" s="274" t="str">
        <f>VLOOKUP(O29,DESPESAS!A$1:D$10000,2,FALSE)</f>
        <v>04.07</v>
      </c>
      <c r="I29" s="274" t="str">
        <f>VLOOKUP(O29,DESPESAS!A$1:D$10000,3,FALSE)</f>
        <v>TARIFAS BANCARIAS</v>
      </c>
      <c r="J29" s="275">
        <f>CAZUL!F26</f>
        <v>0</v>
      </c>
      <c r="K29" s="276">
        <f>CAZUL!G26</f>
        <v>-12</v>
      </c>
      <c r="L29" s="275">
        <f t="shared" si="0"/>
        <v>-74578.8299999999</v>
      </c>
      <c r="M29" s="268" t="str">
        <f>CAZUL!I26</f>
        <v>SEDE MIRACATU (CC 51826-3)</v>
      </c>
      <c r="N29" s="277"/>
      <c r="O29" s="293" t="str">
        <f>CAZUL!C26</f>
        <v>TARIFAS BANCÁRIAS</v>
      </c>
    </row>
    <row r="30" spans="1:15" ht="20.100000000000001" customHeight="1">
      <c r="A30" s="384">
        <v>841581100012514</v>
      </c>
      <c r="B30" s="268" t="str">
        <f>CAZUL!P27</f>
        <v>Débito automático</v>
      </c>
      <c r="C30" s="269" t="str">
        <f>CAZUL!D27</f>
        <v>TARIFA BANCÁRIA</v>
      </c>
      <c r="D30" s="270" t="str">
        <f>CAZUL!N27</f>
        <v>06/06/2024</v>
      </c>
      <c r="E30" s="271" t="s">
        <v>1854</v>
      </c>
      <c r="F30" s="272" t="str">
        <f>VLOOKUP(G30,FORNECEDOR!$A$1:$B$10000,2,FALSE)</f>
        <v>00.000.000/1409-53</v>
      </c>
      <c r="G30" s="273" t="str">
        <f>CAZUL!E27</f>
        <v>BANCO DO BRASIL</v>
      </c>
      <c r="H30" s="274" t="str">
        <f>VLOOKUP(O30,DESPESAS!A$1:D$10000,2,FALSE)</f>
        <v>04.07</v>
      </c>
      <c r="I30" s="274" t="str">
        <f>VLOOKUP(O30,DESPESAS!A$1:D$10000,3,FALSE)</f>
        <v>TARIFAS BANCARIAS</v>
      </c>
      <c r="J30" s="275">
        <f>CAZUL!F27</f>
        <v>0</v>
      </c>
      <c r="K30" s="276">
        <f>CAZUL!G27</f>
        <v>-12</v>
      </c>
      <c r="L30" s="275">
        <f t="shared" si="0"/>
        <v>-74590.8299999999</v>
      </c>
      <c r="M30" s="268" t="str">
        <f>CAZUL!I27</f>
        <v>SEDE MIRACATU (CC 51826-3)</v>
      </c>
      <c r="N30" s="277"/>
      <c r="O30" s="293" t="str">
        <f>CAZUL!C27</f>
        <v>TARIFAS BANCÁRIAS</v>
      </c>
    </row>
    <row r="31" spans="1:15" ht="20.100000000000001" customHeight="1">
      <c r="A31" s="384">
        <v>861591200067136</v>
      </c>
      <c r="B31" s="268" t="str">
        <f>CAZUL!P28</f>
        <v>Débito automático</v>
      </c>
      <c r="C31" s="269" t="str">
        <f>CAZUL!D28</f>
        <v>TARIFA BANCÁRIA</v>
      </c>
      <c r="D31" s="270" t="str">
        <f>CAZUL!N28</f>
        <v>07/06/2024</v>
      </c>
      <c r="E31" s="271" t="s">
        <v>1854</v>
      </c>
      <c r="F31" s="272" t="str">
        <f>VLOOKUP(G31,FORNECEDOR!$A$1:$B$10000,2,FALSE)</f>
        <v>00.000.000/1409-53</v>
      </c>
      <c r="G31" s="273" t="str">
        <f>CAZUL!E28</f>
        <v>BANCO DO BRASIL</v>
      </c>
      <c r="H31" s="274" t="str">
        <f>VLOOKUP(O31,DESPESAS!A$1:D$10000,2,FALSE)</f>
        <v>04.07</v>
      </c>
      <c r="I31" s="274" t="str">
        <f>VLOOKUP(O31,DESPESAS!A$1:D$10000,3,FALSE)</f>
        <v>TARIFAS BANCARIAS</v>
      </c>
      <c r="J31" s="275">
        <f>CAZUL!F28</f>
        <v>0</v>
      </c>
      <c r="K31" s="276">
        <f>CAZUL!G28</f>
        <v>-20</v>
      </c>
      <c r="L31" s="275">
        <f t="shared" si="0"/>
        <v>-74610.8299999999</v>
      </c>
      <c r="M31" s="268" t="str">
        <f>CAZUL!I28</f>
        <v>SEDE MIRACATU (CC 51826-3)</v>
      </c>
      <c r="N31" s="277"/>
      <c r="O31" s="293" t="str">
        <f>CAZUL!C28</f>
        <v>TARIFAS BANCÁRIAS</v>
      </c>
    </row>
    <row r="32" spans="1:15" ht="20.100000000000001" customHeight="1">
      <c r="A32" s="384">
        <v>14539</v>
      </c>
      <c r="B32" s="268" t="str">
        <f>CAZUL!P29</f>
        <v>Transferência bancária</v>
      </c>
      <c r="C32" s="269" t="str">
        <f>CAZUL!D29</f>
        <v>FOLHA COMPLEMENTAR COMP. 05/2024 - REF. PISO DA ENFERMAGEM</v>
      </c>
      <c r="D32" s="270" t="str">
        <f>CAZUL!N29</f>
        <v>10/06/2024</v>
      </c>
      <c r="E32" s="271" t="str">
        <f>INICIO!B$5</f>
        <v>P. S. MIRACATU/SP</v>
      </c>
      <c r="F32" s="272" t="str">
        <f>VLOOKUP(G32,FORNECEDOR!$A$1:$B$10000,2,FALSE)</f>
        <v>12.955.134/0001-45</v>
      </c>
      <c r="G32" s="273" t="str">
        <f>CAZUL!E29</f>
        <v>INSTITUTO DIVA ALVES DO BRASIL</v>
      </c>
      <c r="H32" s="274" t="str">
        <f>VLOOKUP(O32,DESPESAS!A$1:D$10000,2,FALSE)</f>
        <v>01.01</v>
      </c>
      <c r="I32" s="274" t="str">
        <f>VLOOKUP(O32,DESPESAS!A$1:D$10000,3,FALSE)</f>
        <v>SALARIO</v>
      </c>
      <c r="J32" s="275">
        <f>CAZUL!F29</f>
        <v>0</v>
      </c>
      <c r="K32" s="276">
        <f>CAZUL!G29</f>
        <v>-26331.22</v>
      </c>
      <c r="L32" s="275">
        <f t="shared" si="0"/>
        <v>-100942.0499999999</v>
      </c>
      <c r="M32" s="268" t="str">
        <f>CAZUL!I29</f>
        <v>P.S. MIRACATU (CC 51823-9)</v>
      </c>
      <c r="N32" s="277"/>
      <c r="O32" s="293" t="str">
        <f>CAZUL!C29</f>
        <v>SALARIOS</v>
      </c>
    </row>
    <row r="33" spans="1:15" ht="20.100000000000001" customHeight="1">
      <c r="A33" s="384">
        <v>552302000024835</v>
      </c>
      <c r="B33" s="268" t="str">
        <f>CAZUL!P30</f>
        <v>Transferência bancária</v>
      </c>
      <c r="C33" s="269" t="str">
        <f>CAZUL!D30</f>
        <v>FOLHA COMP. 05/2024</v>
      </c>
      <c r="D33" s="270" t="str">
        <f>CAZUL!N30</f>
        <v>10/06/2024</v>
      </c>
      <c r="E33" s="271" t="str">
        <f>INICIO!B$5</f>
        <v>P. S. MIRACATU/SP</v>
      </c>
      <c r="F33" s="272" t="str">
        <f>VLOOKUP(G33,FORNECEDOR!$A$1:$B$10000,2,FALSE)</f>
        <v>317.046.228-83</v>
      </c>
      <c r="G33" s="273" t="str">
        <f>CAZUL!E30</f>
        <v>MARILUCI AZEVEDO GUERRA</v>
      </c>
      <c r="H33" s="274" t="str">
        <f>VLOOKUP(O33,DESPESAS!A$1:D$10000,2,FALSE)</f>
        <v>01.01</v>
      </c>
      <c r="I33" s="274" t="str">
        <f>VLOOKUP(O33,DESPESAS!A$1:D$10000,3,FALSE)</f>
        <v>SALARIO</v>
      </c>
      <c r="J33" s="275">
        <f>CAZUL!F30</f>
        <v>0</v>
      </c>
      <c r="K33" s="276">
        <f>CAZUL!G30</f>
        <v>-588.69000000000005</v>
      </c>
      <c r="L33" s="275">
        <f t="shared" si="0"/>
        <v>-101530.7399999999</v>
      </c>
      <c r="M33" s="268" t="str">
        <f>CAZUL!I30</f>
        <v>P.S. MIRACATU (CC 51823-9)</v>
      </c>
      <c r="N33" s="277"/>
      <c r="O33" s="293" t="str">
        <f>CAZUL!C30</f>
        <v>SALARIOS</v>
      </c>
    </row>
    <row r="34" spans="1:15" ht="20.100000000000001" customHeight="1">
      <c r="A34" s="384">
        <v>861621100148401</v>
      </c>
      <c r="B34" s="268" t="str">
        <f>CAZUL!P31</f>
        <v>Débito automático</v>
      </c>
      <c r="C34" s="269" t="str">
        <f>CAZUL!D31</f>
        <v>TARIFA BANCÁRIA</v>
      </c>
      <c r="D34" s="270" t="str">
        <f>CAZUL!N31</f>
        <v>10/06/2024</v>
      </c>
      <c r="E34" s="271" t="str">
        <f>INICIO!B$5</f>
        <v>P. S. MIRACATU/SP</v>
      </c>
      <c r="F34" s="272" t="str">
        <f>VLOOKUP(G34,FORNECEDOR!$A$1:$B$10000,2,FALSE)</f>
        <v>00.000.000/1409-53</v>
      </c>
      <c r="G34" s="273" t="str">
        <f>CAZUL!E31</f>
        <v>BANCO DO BRASIL</v>
      </c>
      <c r="H34" s="274" t="str">
        <f>VLOOKUP(O34,DESPESAS!A$1:D$10000,2,FALSE)</f>
        <v>04.07</v>
      </c>
      <c r="I34" s="274" t="str">
        <f>VLOOKUP(O34,DESPESAS!A$1:D$10000,3,FALSE)</f>
        <v>TARIFAS BANCARIAS</v>
      </c>
      <c r="J34" s="275">
        <f>CAZUL!F31</f>
        <v>0</v>
      </c>
      <c r="K34" s="276">
        <f>CAZUL!G31</f>
        <v>-52.66</v>
      </c>
      <c r="L34" s="275">
        <f t="shared" si="0"/>
        <v>-101583.39999999991</v>
      </c>
      <c r="M34" s="268" t="str">
        <f>CAZUL!I31</f>
        <v>P.S. MIRACATU (CC 51823-9)</v>
      </c>
      <c r="N34" s="277"/>
      <c r="O34" s="293" t="str">
        <f>CAZUL!C31</f>
        <v>TARIFAS BANCÁRIAS</v>
      </c>
    </row>
    <row r="35" spans="1:15" ht="20.100000000000001" customHeight="1">
      <c r="A35" s="384">
        <v>861621100148400</v>
      </c>
      <c r="B35" s="268" t="str">
        <f>CAZUL!P32</f>
        <v>Débito automático</v>
      </c>
      <c r="C35" s="269" t="str">
        <f>CAZUL!D32</f>
        <v>TARIFA BANCÁRIA</v>
      </c>
      <c r="D35" s="270" t="str">
        <f>CAZUL!N32</f>
        <v>10/06/2024</v>
      </c>
      <c r="E35" s="271" t="str">
        <f>INICIO!B$5</f>
        <v>P. S. MIRACATU/SP</v>
      </c>
      <c r="F35" s="272" t="str">
        <f>VLOOKUP(G35,FORNECEDOR!$A$1:$B$10000,2,FALSE)</f>
        <v>00.000.000/1409-53</v>
      </c>
      <c r="G35" s="273" t="str">
        <f>CAZUL!E32</f>
        <v>BANCO DO BRASIL</v>
      </c>
      <c r="H35" s="274" t="str">
        <f>VLOOKUP(O35,DESPESAS!A$1:D$10000,2,FALSE)</f>
        <v>04.07</v>
      </c>
      <c r="I35" s="274" t="str">
        <f>VLOOKUP(O35,DESPESAS!A$1:D$10000,3,FALSE)</f>
        <v>TARIFAS BANCARIAS</v>
      </c>
      <c r="J35" s="275">
        <f>CAZUL!F32</f>
        <v>0</v>
      </c>
      <c r="K35" s="276">
        <f>CAZUL!G32</f>
        <v>-108.8</v>
      </c>
      <c r="L35" s="275">
        <f t="shared" si="0"/>
        <v>-101692.19999999991</v>
      </c>
      <c r="M35" s="268" t="str">
        <f>CAZUL!I32</f>
        <v>P.S. MIRACATU (CC 51823-9)</v>
      </c>
      <c r="N35" s="277"/>
      <c r="O35" s="293" t="str">
        <f>CAZUL!C32</f>
        <v>TARIFAS BANCÁRIAS</v>
      </c>
    </row>
    <row r="36" spans="1:15" ht="20.100000000000001" customHeight="1">
      <c r="A36" s="384">
        <v>552302000019768</v>
      </c>
      <c r="B36" s="268" t="str">
        <f>CAZUL!P33</f>
        <v>Transferência bancária</v>
      </c>
      <c r="C36" s="269" t="str">
        <f>CAZUL!D33</f>
        <v>RESCISÃO</v>
      </c>
      <c r="D36" s="270" t="str">
        <f>CAZUL!N33</f>
        <v>11/06/2024</v>
      </c>
      <c r="E36" s="271" t="str">
        <f>INICIO!B$5</f>
        <v>P. S. MIRACATU/SP</v>
      </c>
      <c r="F36" s="272" t="str">
        <f>VLOOKUP(G36,FORNECEDOR!$A$1:$B$10000,2,FALSE)</f>
        <v>133.967.448-37</v>
      </c>
      <c r="G36" s="273" t="str">
        <f>CAZUL!E33</f>
        <v>MARILZA MORAES DE SOUZA LIMA DA COSTA</v>
      </c>
      <c r="H36" s="274" t="str">
        <f>VLOOKUP(O36,DESPESAS!A$1:D$10000,2,FALSE)</f>
        <v>01.03</v>
      </c>
      <c r="I36" s="274" t="str">
        <f>VLOOKUP(O36,DESPESAS!A$1:D$10000,3,FALSE)</f>
        <v>RESCISOES</v>
      </c>
      <c r="J36" s="275">
        <f>CAZUL!F33</f>
        <v>0</v>
      </c>
      <c r="K36" s="276">
        <f>CAZUL!G33</f>
        <v>-4801.3900000000003</v>
      </c>
      <c r="L36" s="275">
        <f t="shared" si="0"/>
        <v>-106493.58999999991</v>
      </c>
      <c r="M36" s="268" t="str">
        <f>CAZUL!I33</f>
        <v>P.S. MIRACATU (CC 51823-9)</v>
      </c>
      <c r="N36" s="277"/>
      <c r="O36" s="293" t="str">
        <f>CAZUL!C33</f>
        <v>RESCISOES</v>
      </c>
    </row>
    <row r="37" spans="1:15" ht="20.100000000000001" customHeight="1">
      <c r="A37" s="384">
        <v>552302000020330</v>
      </c>
      <c r="B37" s="268" t="str">
        <f>CAZUL!P34</f>
        <v>Transferência bancária</v>
      </c>
      <c r="C37" s="269" t="str">
        <f>CAZUL!D34</f>
        <v>RESCISÃO</v>
      </c>
      <c r="D37" s="270" t="str">
        <f>CAZUL!N34</f>
        <v>11/06/2024</v>
      </c>
      <c r="E37" s="271" t="str">
        <f>INICIO!B$5</f>
        <v>P. S. MIRACATU/SP</v>
      </c>
      <c r="F37" s="272" t="str">
        <f>VLOOKUP(G37,FORNECEDOR!$A$1:$B$10000,2,FALSE)</f>
        <v>492.625.378-08</v>
      </c>
      <c r="G37" s="273" t="str">
        <f>CAZUL!E34</f>
        <v>DAYSA DA SILVA PIRES</v>
      </c>
      <c r="H37" s="274" t="str">
        <f>VLOOKUP(O37,DESPESAS!A$1:D$10000,2,FALSE)</f>
        <v>01.03</v>
      </c>
      <c r="I37" s="274" t="str">
        <f>VLOOKUP(O37,DESPESAS!A$1:D$10000,3,FALSE)</f>
        <v>RESCISOES</v>
      </c>
      <c r="J37" s="275">
        <f>CAZUL!F34</f>
        <v>0</v>
      </c>
      <c r="K37" s="276">
        <f>CAZUL!G34</f>
        <v>-3217.27</v>
      </c>
      <c r="L37" s="275">
        <f t="shared" si="0"/>
        <v>-109710.85999999991</v>
      </c>
      <c r="M37" s="268" t="str">
        <f>CAZUL!I34</f>
        <v>P.S. MIRACATU (CC 51823-9)</v>
      </c>
      <c r="N37" s="277"/>
      <c r="O37" s="293" t="str">
        <f>CAZUL!C34</f>
        <v>RESCISOES</v>
      </c>
    </row>
    <row r="38" spans="1:15" ht="20.100000000000001" customHeight="1">
      <c r="A38" s="384">
        <v>61101</v>
      </c>
      <c r="B38" s="268" t="str">
        <f>CAZUL!P35</f>
        <v>Pagamento instantâneo</v>
      </c>
      <c r="C38" s="269" t="str">
        <f>CAZUL!D35</f>
        <v>FGTS RESCISÓRIO - MARILZA MORAES DE SOUZA LIMA DA COSTA</v>
      </c>
      <c r="D38" s="270" t="str">
        <f>CAZUL!N35</f>
        <v>11/06/2024</v>
      </c>
      <c r="E38" s="271" t="str">
        <f>INICIO!B$5</f>
        <v>P. S. MIRACATU/SP</v>
      </c>
      <c r="F38" s="272" t="str">
        <f>VLOOKUP(G38,FORNECEDOR!$A$1:$B$10000,2,FALSE)</f>
        <v>00.360.305/0001-04</v>
      </c>
      <c r="G38" s="273" t="str">
        <f>CAZUL!E35</f>
        <v>FUNDO DE GARANTIA DO TEMPO DE SERVIÇO - FGTS</v>
      </c>
      <c r="H38" s="274" t="str">
        <f>VLOOKUP(O38,DESPESAS!A$1:D$10000,2,FALSE)</f>
        <v>01.05</v>
      </c>
      <c r="I38" s="274" t="str">
        <f>VLOOKUP(O38,DESPESAS!A$1:D$10000,3,FALSE)</f>
        <v>ENCARGOS</v>
      </c>
      <c r="J38" s="275">
        <f>CAZUL!F35</f>
        <v>0</v>
      </c>
      <c r="K38" s="276">
        <f>CAZUL!G35</f>
        <v>-1700.77</v>
      </c>
      <c r="L38" s="275">
        <f t="shared" si="0"/>
        <v>-111411.62999999992</v>
      </c>
      <c r="M38" s="268" t="str">
        <f>CAZUL!I35</f>
        <v>P.S. MIRACATU (CC 51823-9)</v>
      </c>
      <c r="N38" s="277"/>
      <c r="O38" s="293" t="str">
        <f>CAZUL!C35</f>
        <v>GRRF - FGTS RESCISÓRIO</v>
      </c>
    </row>
    <row r="39" spans="1:15" ht="20.100000000000001" customHeight="1">
      <c r="A39" s="384">
        <v>61102</v>
      </c>
      <c r="B39" s="268" t="str">
        <f>CAZUL!P36</f>
        <v>Pagamento instantâneo</v>
      </c>
      <c r="C39" s="269" t="str">
        <f>CAZUL!D36</f>
        <v>FGTS RESCISÓRIO - DAYSA DA SILVA PIRES</v>
      </c>
      <c r="D39" s="270" t="str">
        <f>CAZUL!N36</f>
        <v>11/06/2024</v>
      </c>
      <c r="E39" s="271" t="str">
        <f>INICIO!B$5</f>
        <v>P. S. MIRACATU/SP</v>
      </c>
      <c r="F39" s="272" t="str">
        <f>VLOOKUP(G39,FORNECEDOR!$A$1:$B$10000,2,FALSE)</f>
        <v>00.360.305/0001-04</v>
      </c>
      <c r="G39" s="273" t="str">
        <f>CAZUL!E36</f>
        <v>FUNDO DE GARANTIA DO TEMPO DE SERVIÇO - FGTS</v>
      </c>
      <c r="H39" s="274" t="str">
        <f>VLOOKUP(O39,DESPESAS!A$1:D$10000,2,FALSE)</f>
        <v>01.05</v>
      </c>
      <c r="I39" s="274" t="str">
        <f>VLOOKUP(O39,DESPESAS!A$1:D$10000,3,FALSE)</f>
        <v>ENCARGOS</v>
      </c>
      <c r="J39" s="275">
        <f>CAZUL!F36</f>
        <v>0</v>
      </c>
      <c r="K39" s="276">
        <f>CAZUL!G36</f>
        <v>-1214.74</v>
      </c>
      <c r="L39" s="275">
        <f t="shared" si="0"/>
        <v>-112626.36999999992</v>
      </c>
      <c r="M39" s="268" t="str">
        <f>CAZUL!I36</f>
        <v>P.S. MIRACATU (CC 51823-9)</v>
      </c>
      <c r="N39" s="277"/>
      <c r="O39" s="293" t="str">
        <f>CAZUL!C36</f>
        <v>GRRF - FGTS RESCISÓRIO</v>
      </c>
    </row>
    <row r="40" spans="1:15" ht="20.100000000000001" customHeight="1">
      <c r="A40" s="384">
        <v>61201</v>
      </c>
      <c r="B40" s="268" t="str">
        <f>CAZUL!P37</f>
        <v>Boleto bancário</v>
      </c>
      <c r="C40" s="269" t="str">
        <f>CAZUL!D37</f>
        <v>NF 287355</v>
      </c>
      <c r="D40" s="270" t="str">
        <f>CAZUL!N37</f>
        <v>12/06/2024</v>
      </c>
      <c r="E40" s="271" t="str">
        <f>INICIO!B$5</f>
        <v>P. S. MIRACATU/SP</v>
      </c>
      <c r="F40" s="272" t="str">
        <f>VLOOKUP(G40,FORNECEDOR!$A$1:$B$10000,2,FALSE)</f>
        <v>24.654.133/0003-01</v>
      </c>
      <c r="G40" s="273" t="str">
        <f>CAZUL!E37</f>
        <v>PLIMAX IMPORTAÇÃO E EXPORTAÇÃO EIRELI</v>
      </c>
      <c r="H40" s="274" t="str">
        <f>VLOOKUP(O40,DESPESAS!A$1:D$10000,2,FALSE)</f>
        <v>01.08</v>
      </c>
      <c r="I40" s="274" t="str">
        <f>VLOOKUP(O40,DESPESAS!A$1:D$10000,3,FALSE)</f>
        <v>BENEFICIOS COM ALIMENTAÇÃO (Cesta básica)</v>
      </c>
      <c r="J40" s="275">
        <f>CAZUL!F37</f>
        <v>0</v>
      </c>
      <c r="K40" s="276">
        <f>CAZUL!G37</f>
        <v>-14361.93</v>
      </c>
      <c r="L40" s="275">
        <f t="shared" si="0"/>
        <v>-126988.29999999993</v>
      </c>
      <c r="M40" s="268" t="str">
        <f>CAZUL!I37</f>
        <v>P.S. MIRACATU (CC 51823-9)</v>
      </c>
      <c r="N40" s="277"/>
      <c r="O40" s="293" t="str">
        <f>CAZUL!C37</f>
        <v>ALIMENTAÇÃO (VA, VR, cesta básica)</v>
      </c>
    </row>
    <row r="41" spans="1:15" ht="20.100000000000001" customHeight="1">
      <c r="A41" s="384">
        <v>61202</v>
      </c>
      <c r="B41" s="268" t="str">
        <f>CAZUL!P38</f>
        <v>Transferência bancária</v>
      </c>
      <c r="C41" s="269" t="str">
        <f>CAZUL!D38</f>
        <v>NF 6723</v>
      </c>
      <c r="D41" s="270" t="str">
        <f>CAZUL!N38</f>
        <v>12/06/2024</v>
      </c>
      <c r="E41" s="271" t="str">
        <f>INICIO!B$5</f>
        <v>P. S. MIRACATU/SP</v>
      </c>
      <c r="F41" s="272" t="str">
        <f>VLOOKUP(G41,FORNECEDOR!$A$1:$B$10000,2,FALSE)</f>
        <v>51.337.468/0001-07</v>
      </c>
      <c r="G41" s="273" t="str">
        <f>CAZUL!E38</f>
        <v>EMBRASPLAST COMERCIO DE UTILIDADES LTDA</v>
      </c>
      <c r="H41" s="274" t="str">
        <f>VLOOKUP(O41,DESPESAS!A$1:D$10000,2,FALSE)</f>
        <v>02.06</v>
      </c>
      <c r="I41" s="274" t="str">
        <f>VLOOKUP(O41,DESPESAS!A$1:D$10000,3,FALSE)</f>
        <v>MATERIAIS DE LIMPEZA</v>
      </c>
      <c r="J41" s="275">
        <f>CAZUL!F38</f>
        <v>0</v>
      </c>
      <c r="K41" s="276">
        <f>CAZUL!G38</f>
        <v>-1225.8800000000001</v>
      </c>
      <c r="L41" s="275">
        <f t="shared" si="0"/>
        <v>-128214.17999999993</v>
      </c>
      <c r="M41" s="268" t="str">
        <f>CAZUL!I38</f>
        <v>P.S. MIRACATU (CC 51823-9)</v>
      </c>
      <c r="N41" s="277"/>
      <c r="O41" s="293" t="str">
        <f>CAZUL!C38</f>
        <v>MATERIAIS DE LIMPEZA E HIGIENE</v>
      </c>
    </row>
    <row r="42" spans="1:15" ht="20.100000000000001" customHeight="1">
      <c r="A42" s="384">
        <v>821641102377363</v>
      </c>
      <c r="B42" s="268" t="str">
        <f>CAZUL!P39</f>
        <v>Débito automático</v>
      </c>
      <c r="C42" s="269" t="str">
        <f>CAZUL!D39</f>
        <v>TARIFA BANCÁRIA</v>
      </c>
      <c r="D42" s="270" t="str">
        <f>CAZUL!N39</f>
        <v>12/06/2024</v>
      </c>
      <c r="E42" s="271" t="str">
        <f>INICIO!B$5</f>
        <v>P. S. MIRACATU/SP</v>
      </c>
      <c r="F42" s="272" t="str">
        <f>VLOOKUP(G42,FORNECEDOR!$A$1:$B$10000,2,FALSE)</f>
        <v>00.000.000/1409-53</v>
      </c>
      <c r="G42" s="273" t="str">
        <f>CAZUL!E39</f>
        <v>BANCO DO BRASIL</v>
      </c>
      <c r="H42" s="274" t="str">
        <f>VLOOKUP(O42,DESPESAS!A$1:D$10000,2,FALSE)</f>
        <v>04.07</v>
      </c>
      <c r="I42" s="274" t="str">
        <f>VLOOKUP(O42,DESPESAS!A$1:D$10000,3,FALSE)</f>
        <v>TARIFAS BANCARIAS</v>
      </c>
      <c r="J42" s="275">
        <f>CAZUL!F39</f>
        <v>0</v>
      </c>
      <c r="K42" s="276">
        <f>CAZUL!G39</f>
        <v>-12</v>
      </c>
      <c r="L42" s="275">
        <f t="shared" si="0"/>
        <v>-128226.17999999993</v>
      </c>
      <c r="M42" s="268" t="str">
        <f>CAZUL!I39</f>
        <v>P.S. MIRACATU (CC 51823-9)</v>
      </c>
      <c r="N42" s="277"/>
      <c r="O42" s="293" t="str">
        <f>CAZUL!C39</f>
        <v>TARIFAS BANCÁRIAS</v>
      </c>
    </row>
    <row r="43" spans="1:15" ht="20.100000000000001" customHeight="1">
      <c r="A43" s="384">
        <v>61301</v>
      </c>
      <c r="B43" s="268" t="str">
        <f>CAZUL!P40</f>
        <v>Boleto bancário</v>
      </c>
      <c r="C43" s="269" t="str">
        <f>CAZUL!D40</f>
        <v>NF 282016</v>
      </c>
      <c r="D43" s="270" t="str">
        <f>CAZUL!N40</f>
        <v>13/06/2024</v>
      </c>
      <c r="E43" s="271" t="str">
        <f>INICIO!B$5</f>
        <v>P. S. MIRACATU/SP</v>
      </c>
      <c r="F43" s="272" t="str">
        <f>VLOOKUP(G43,FORNECEDOR!$A$1:$B$10000,2,FALSE)</f>
        <v>07.847.837/0001-10</v>
      </c>
      <c r="G43" s="273" t="str">
        <f>CAZUL!E40</f>
        <v>CIENTIFICA MEDICA HOSPITALAR LTDA</v>
      </c>
      <c r="H43" s="274" t="str">
        <f>VLOOKUP(O43,DESPESAS!A$1:D$10000,2,FALSE)</f>
        <v>02.01</v>
      </c>
      <c r="I43" s="274" t="str">
        <f>VLOOKUP(O43,DESPESAS!A$1:D$10000,3,FALSE)</f>
        <v>MEDICAMENTOS</v>
      </c>
      <c r="J43" s="275">
        <f>CAZUL!F40</f>
        <v>0</v>
      </c>
      <c r="K43" s="276">
        <f>CAZUL!G40</f>
        <v>-4669.68</v>
      </c>
      <c r="L43" s="275">
        <f t="shared" si="0"/>
        <v>-132895.85999999993</v>
      </c>
      <c r="M43" s="268" t="str">
        <f>CAZUL!I40</f>
        <v>P.S. MIRACATU (CC 51823-9)</v>
      </c>
      <c r="N43" s="277"/>
      <c r="O43" s="293" t="str">
        <f>CAZUL!C40</f>
        <v>MEDICAMENTOS</v>
      </c>
    </row>
    <row r="44" spans="1:15" ht="20.100000000000001" customHeight="1">
      <c r="A44" s="384">
        <v>61302</v>
      </c>
      <c r="B44" s="268" t="str">
        <f>CAZUL!P41</f>
        <v>Boleto bancário</v>
      </c>
      <c r="C44" s="269" t="str">
        <f>CAZUL!D41</f>
        <v>NF 2955</v>
      </c>
      <c r="D44" s="270" t="str">
        <f>CAZUL!N41</f>
        <v>13/06/2024</v>
      </c>
      <c r="E44" s="271" t="str">
        <f>INICIO!B$5</f>
        <v>P. S. MIRACATU/SP</v>
      </c>
      <c r="F44" s="272" t="str">
        <f>VLOOKUP(G44,FORNECEDOR!$A$1:$B$10000,2,FALSE)</f>
        <v>14.115.388/0004-23</v>
      </c>
      <c r="G44" s="273" t="str">
        <f>CAZUL!E41</f>
        <v>ELLO DISTRIBUICAO LTDA (FILIAL 423)</v>
      </c>
      <c r="H44" s="274" t="str">
        <f>VLOOKUP(O44,DESPESAS!A$1:D$10000,2,FALSE)</f>
        <v>02.01</v>
      </c>
      <c r="I44" s="274" t="str">
        <f>VLOOKUP(O44,DESPESAS!A$1:D$10000,3,FALSE)</f>
        <v>MEDICAMENTOS</v>
      </c>
      <c r="J44" s="275">
        <f>CAZUL!F41</f>
        <v>0</v>
      </c>
      <c r="K44" s="276">
        <f>CAZUL!G41</f>
        <v>-11202.7</v>
      </c>
      <c r="L44" s="275">
        <f t="shared" si="0"/>
        <v>-144098.55999999994</v>
      </c>
      <c r="M44" s="268" t="str">
        <f>CAZUL!I41</f>
        <v>P.S. MIRACATU (CC 51823-9)</v>
      </c>
      <c r="N44" s="277"/>
      <c r="O44" s="293" t="str">
        <f>CAZUL!C41</f>
        <v>MEDICAMENTOS</v>
      </c>
    </row>
    <row r="45" spans="1:15" ht="20.100000000000001" customHeight="1">
      <c r="A45" s="384">
        <v>61303</v>
      </c>
      <c r="B45" s="268" t="str">
        <f>CAZUL!P42</f>
        <v>Boleto bancário</v>
      </c>
      <c r="C45" s="269" t="str">
        <f>CAZUL!D42</f>
        <v>NF 282021</v>
      </c>
      <c r="D45" s="270" t="str">
        <f>CAZUL!N42</f>
        <v>13/06/2024</v>
      </c>
      <c r="E45" s="271" t="str">
        <f>INICIO!B$5</f>
        <v>P. S. MIRACATU/SP</v>
      </c>
      <c r="F45" s="272" t="str">
        <f>VLOOKUP(G45,FORNECEDOR!$A$1:$B$10000,2,FALSE)</f>
        <v>07.847.837/0001-10</v>
      </c>
      <c r="G45" s="273" t="str">
        <f>CAZUL!E42</f>
        <v>CIENTIFICA MEDICA HOSPITALAR LTDA</v>
      </c>
      <c r="H45" s="274" t="str">
        <f>VLOOKUP(O45,DESPESAS!A$1:D$10000,2,FALSE)</f>
        <v>02.02</v>
      </c>
      <c r="I45" s="274" t="str">
        <f>VLOOKUP(O45,DESPESAS!A$1:D$10000,3,FALSE)</f>
        <v>MATERIAIS DE CONSUMO</v>
      </c>
      <c r="J45" s="275">
        <f>CAZUL!F42</f>
        <v>0</v>
      </c>
      <c r="K45" s="276">
        <f>CAZUL!G42</f>
        <v>-3395.3</v>
      </c>
      <c r="L45" s="275">
        <f t="shared" si="0"/>
        <v>-147493.85999999993</v>
      </c>
      <c r="M45" s="268" t="str">
        <f>CAZUL!I42</f>
        <v>P.S. MIRACATU (CC 51823-9)</v>
      </c>
      <c r="N45" s="277"/>
      <c r="O45" s="293" t="str">
        <f>CAZUL!C42</f>
        <v>MATERIAL HOSPITALAR</v>
      </c>
    </row>
    <row r="46" spans="1:15" ht="20.100000000000001" customHeight="1">
      <c r="A46" s="384">
        <v>553222000021815</v>
      </c>
      <c r="B46" s="268" t="str">
        <f>CAZUL!P43</f>
        <v>Transferência bancária</v>
      </c>
      <c r="C46" s="269" t="str">
        <f>CAZUL!D43</f>
        <v>NF 1777059</v>
      </c>
      <c r="D46" s="270" t="str">
        <f>CAZUL!N43</f>
        <v>13/06/2024</v>
      </c>
      <c r="E46" s="271" t="str">
        <f>INICIO!B$5</f>
        <v>P. S. MIRACATU/SP</v>
      </c>
      <c r="F46" s="272" t="str">
        <f>VLOOKUP(G46,FORNECEDOR!$A$1:$B$10000,2,FALSE)</f>
        <v>08.189.587/0001-30</v>
      </c>
      <c r="G46" s="273" t="str">
        <f>CAZUL!E43</f>
        <v>R.B.SISTEMAS DE SERVICOS R.B. QUALITY COMERCIO DE EMBALAGENS LTDA</v>
      </c>
      <c r="H46" s="274" t="str">
        <f>VLOOKUP(O46,DESPESAS!A$1:D$10000,2,FALSE)</f>
        <v>02.06</v>
      </c>
      <c r="I46" s="274" t="str">
        <f>VLOOKUP(O46,DESPESAS!A$1:D$10000,3,FALSE)</f>
        <v>MATERIAIS DE LIMPEZA</v>
      </c>
      <c r="J46" s="275">
        <f>CAZUL!F43</f>
        <v>0</v>
      </c>
      <c r="K46" s="276">
        <f>CAZUL!G43</f>
        <v>-905.5</v>
      </c>
      <c r="L46" s="275">
        <f t="shared" si="0"/>
        <v>-148399.35999999993</v>
      </c>
      <c r="M46" s="268" t="str">
        <f>CAZUL!I43</f>
        <v>P.S. MIRACATU (CC 51823-9)</v>
      </c>
      <c r="N46" s="277"/>
      <c r="O46" s="293" t="str">
        <f>CAZUL!C43</f>
        <v>MATERIAIS DE LIMPEZA E HIGIENE</v>
      </c>
    </row>
    <row r="47" spans="1:15" ht="20.100000000000001" customHeight="1">
      <c r="A47" s="384">
        <v>553222000021815</v>
      </c>
      <c r="B47" s="268" t="str">
        <f>CAZUL!P44</f>
        <v>Transferência bancária</v>
      </c>
      <c r="C47" s="269" t="str">
        <f>CAZUL!D44</f>
        <v>NF 1777357</v>
      </c>
      <c r="D47" s="270" t="str">
        <f>CAZUL!N44</f>
        <v>13/06/2024</v>
      </c>
      <c r="E47" s="271" t="str">
        <f>INICIO!B$5</f>
        <v>P. S. MIRACATU/SP</v>
      </c>
      <c r="F47" s="272" t="str">
        <f>VLOOKUP(G47,FORNECEDOR!$A$1:$B$10000,2,FALSE)</f>
        <v>08.189.587/0001-30</v>
      </c>
      <c r="G47" s="273" t="str">
        <f>CAZUL!E44</f>
        <v>R.B.SISTEMAS DE SERVICOS R.B. QUALITY COMERCIO DE EMBALAGENS LTDA</v>
      </c>
      <c r="H47" s="274" t="str">
        <f>VLOOKUP(O47,DESPESAS!A$1:D$10000,2,FALSE)</f>
        <v>02.06</v>
      </c>
      <c r="I47" s="274" t="str">
        <f>VLOOKUP(O47,DESPESAS!A$1:D$10000,3,FALSE)</f>
        <v>MATERIAIS DE LIMPEZA</v>
      </c>
      <c r="J47" s="275">
        <f>CAZUL!F44</f>
        <v>0</v>
      </c>
      <c r="K47" s="276">
        <f>CAZUL!G44</f>
        <v>-1020</v>
      </c>
      <c r="L47" s="275">
        <f t="shared" si="0"/>
        <v>-149419.35999999993</v>
      </c>
      <c r="M47" s="268" t="str">
        <f>CAZUL!I44</f>
        <v>P.S. MIRACATU (CC 51823-9)</v>
      </c>
      <c r="N47" s="277"/>
      <c r="O47" s="293" t="str">
        <f>CAZUL!C44</f>
        <v>MATERIAIS DE LIMPEZA E HIGIENE</v>
      </c>
    </row>
    <row r="48" spans="1:15" ht="20.100000000000001" customHeight="1">
      <c r="A48" s="384">
        <v>551523000051549</v>
      </c>
      <c r="B48" s="268" t="str">
        <f>CAZUL!P45</f>
        <v>Transferência bancária</v>
      </c>
      <c r="C48" s="269" t="str">
        <f>CAZUL!D45</f>
        <v>DEVOLUÇÃO INSS S/ FOLHA COMP. 05/2024</v>
      </c>
      <c r="D48" s="270" t="str">
        <f>CAZUL!N45</f>
        <v>18/06/2024</v>
      </c>
      <c r="E48" s="271" t="str">
        <f>INICIO!B$5</f>
        <v>P. S. MIRACATU/SP</v>
      </c>
      <c r="F48" s="272" t="str">
        <f>VLOOKUP(G48,FORNECEDOR!$A$1:$B$10000,2,FALSE)</f>
        <v>12.955.134/0001-45</v>
      </c>
      <c r="G48" s="273" t="str">
        <f>CAZUL!E45</f>
        <v>INSTITUTO DIVA ALVES DO BRASIL</v>
      </c>
      <c r="H48" s="274" t="str">
        <f>VLOOKUP(O48,DESPESAS!A$1:D$10000,2,FALSE)</f>
        <v>01.05</v>
      </c>
      <c r="I48" s="274" t="str">
        <f>VLOOKUP(O48,DESPESAS!A$1:D$10000,3,FALSE)</f>
        <v>ENCARGOS</v>
      </c>
      <c r="J48" s="275">
        <f>CAZUL!F45</f>
        <v>0</v>
      </c>
      <c r="K48" s="276">
        <f>CAZUL!G45</f>
        <v>-22013.02</v>
      </c>
      <c r="L48" s="275">
        <f t="shared" si="0"/>
        <v>-171432.37999999992</v>
      </c>
      <c r="M48" s="268" t="str">
        <f>CAZUL!I45</f>
        <v>P.S. MIRACATU (CC 51823-9)</v>
      </c>
      <c r="N48" s="277"/>
      <c r="O48" s="293" t="str">
        <f>CAZUL!C45</f>
        <v>INSS SOBRE SALARIOS - GPS</v>
      </c>
    </row>
    <row r="49" spans="1:15" ht="20.100000000000001" customHeight="1">
      <c r="A49" s="384">
        <v>551523000051549</v>
      </c>
      <c r="B49" s="268" t="str">
        <f>CAZUL!P46</f>
        <v>Transferência bancária</v>
      </c>
      <c r="C49" s="269" t="str">
        <f>CAZUL!D46</f>
        <v>DEVOLUÇÃO INSS S/ FÉRIAS COMP. 05/2024</v>
      </c>
      <c r="D49" s="270" t="str">
        <f>CAZUL!N46</f>
        <v>18/06/2024</v>
      </c>
      <c r="E49" s="271" t="str">
        <f>INICIO!B$5</f>
        <v>P. S. MIRACATU/SP</v>
      </c>
      <c r="F49" s="272" t="str">
        <f>VLOOKUP(G49,FORNECEDOR!$A$1:$B$10000,2,FALSE)</f>
        <v>12.955.134/0001-45</v>
      </c>
      <c r="G49" s="273" t="str">
        <f>CAZUL!E46</f>
        <v>INSTITUTO DIVA ALVES DO BRASIL</v>
      </c>
      <c r="H49" s="274" t="str">
        <f>VLOOKUP(O49,DESPESAS!A$1:D$10000,2,FALSE)</f>
        <v>01.05</v>
      </c>
      <c r="I49" s="274" t="str">
        <f>VLOOKUP(O49,DESPESAS!A$1:D$10000,3,FALSE)</f>
        <v>ENCARGOS</v>
      </c>
      <c r="J49" s="275">
        <f>CAZUL!F46</f>
        <v>0</v>
      </c>
      <c r="K49" s="276">
        <f>CAZUL!G46</f>
        <v>-907.81</v>
      </c>
      <c r="L49" s="275">
        <f t="shared" si="0"/>
        <v>-172340.18999999992</v>
      </c>
      <c r="M49" s="268" t="str">
        <f>CAZUL!I46</f>
        <v>P.S. MIRACATU (CC 51823-9)</v>
      </c>
      <c r="N49" s="277"/>
      <c r="O49" s="293" t="str">
        <f>CAZUL!C46</f>
        <v>INSS SOBRE SALARIOS - GPS</v>
      </c>
    </row>
    <row r="50" spans="1:15" ht="20.100000000000001" customHeight="1">
      <c r="A50" s="384">
        <v>551523000051549</v>
      </c>
      <c r="B50" s="268" t="str">
        <f>CAZUL!P47</f>
        <v>Transferência bancária</v>
      </c>
      <c r="C50" s="269" t="str">
        <f>CAZUL!D47</f>
        <v>DEVOLUÇÃO INSS S/ RESCISÕES COMP. 05/2024</v>
      </c>
      <c r="D50" s="270" t="str">
        <f>CAZUL!N47</f>
        <v>18/06/2024</v>
      </c>
      <c r="E50" s="271" t="str">
        <f>INICIO!B$5</f>
        <v>P. S. MIRACATU/SP</v>
      </c>
      <c r="F50" s="272" t="str">
        <f>VLOOKUP(G50,FORNECEDOR!$A$1:$B$10000,2,FALSE)</f>
        <v>12.955.134/0001-45</v>
      </c>
      <c r="G50" s="273" t="str">
        <f>CAZUL!E47</f>
        <v>INSTITUTO DIVA ALVES DO BRASIL</v>
      </c>
      <c r="H50" s="274" t="str">
        <f>VLOOKUP(O50,DESPESAS!A$1:D$10000,2,FALSE)</f>
        <v>01.05</v>
      </c>
      <c r="I50" s="274" t="str">
        <f>VLOOKUP(O50,DESPESAS!A$1:D$10000,3,FALSE)</f>
        <v>ENCARGOS</v>
      </c>
      <c r="J50" s="275">
        <f>CAZUL!F47</f>
        <v>0</v>
      </c>
      <c r="K50" s="276">
        <f>CAZUL!G47</f>
        <v>-247.54</v>
      </c>
      <c r="L50" s="275">
        <f t="shared" si="0"/>
        <v>-172587.72999999992</v>
      </c>
      <c r="M50" s="268" t="str">
        <f>CAZUL!I47</f>
        <v>P.S. MIRACATU (CC 51823-9)</v>
      </c>
      <c r="N50" s="277"/>
      <c r="O50" s="293" t="str">
        <f>CAZUL!C47</f>
        <v>INSS SOBRE SALARIOS - GPS</v>
      </c>
    </row>
    <row r="51" spans="1:15" ht="20.100000000000001" customHeight="1">
      <c r="A51" s="384">
        <v>551523000051549</v>
      </c>
      <c r="B51" s="268" t="str">
        <f>CAZUL!P48</f>
        <v>Transferência bancária</v>
      </c>
      <c r="C51" s="269" t="str">
        <f>CAZUL!D48</f>
        <v>DEVOLUÇÃO FGTS S/ FOLHA COMP. 05/2024</v>
      </c>
      <c r="D51" s="270" t="str">
        <f>CAZUL!N48</f>
        <v>18/06/2024</v>
      </c>
      <c r="E51" s="271" t="str">
        <f>INICIO!B$5</f>
        <v>P. S. MIRACATU/SP</v>
      </c>
      <c r="F51" s="272" t="str">
        <f>VLOOKUP(G51,FORNECEDOR!$A$1:$B$10000,2,FALSE)</f>
        <v>12.955.134/0001-45</v>
      </c>
      <c r="G51" s="273" t="str">
        <f>CAZUL!E48</f>
        <v>INSTITUTO DIVA ALVES DO BRASIL</v>
      </c>
      <c r="H51" s="274" t="str">
        <f>VLOOKUP(O51,DESPESAS!A$1:D$10000,2,FALSE)</f>
        <v>01.05</v>
      </c>
      <c r="I51" s="274" t="str">
        <f>VLOOKUP(O51,DESPESAS!A$1:D$10000,3,FALSE)</f>
        <v>ENCARGOS</v>
      </c>
      <c r="J51" s="275">
        <f>CAZUL!F48</f>
        <v>0</v>
      </c>
      <c r="K51" s="276">
        <f>CAZUL!G48</f>
        <v>-18437.439999999999</v>
      </c>
      <c r="L51" s="275">
        <f t="shared" si="0"/>
        <v>-191025.16999999993</v>
      </c>
      <c r="M51" s="268" t="str">
        <f>CAZUL!I48</f>
        <v>P.S. MIRACATU (CC 51823-9)</v>
      </c>
      <c r="N51" s="277"/>
      <c r="O51" s="293" t="str">
        <f>CAZUL!C48</f>
        <v>FGTS e MULTA DE FGTS</v>
      </c>
    </row>
    <row r="52" spans="1:15" ht="20.100000000000001" customHeight="1">
      <c r="A52" s="384">
        <v>551523000051549</v>
      </c>
      <c r="B52" s="268" t="str">
        <f>CAZUL!P49</f>
        <v>Transferência bancária</v>
      </c>
      <c r="C52" s="269" t="str">
        <f>CAZUL!D49</f>
        <v>DEVOLUÇÃO FGTS S/ FÉRIAS COMP. 05/2024</v>
      </c>
      <c r="D52" s="270" t="str">
        <f>CAZUL!N49</f>
        <v>18/06/2024</v>
      </c>
      <c r="E52" s="271" t="str">
        <f>INICIO!B$5</f>
        <v>P. S. MIRACATU/SP</v>
      </c>
      <c r="F52" s="272" t="str">
        <f>VLOOKUP(G52,FORNECEDOR!$A$1:$B$10000,2,FALSE)</f>
        <v>12.955.134/0001-45</v>
      </c>
      <c r="G52" s="273" t="str">
        <f>CAZUL!E49</f>
        <v>INSTITUTO DIVA ALVES DO BRASIL</v>
      </c>
      <c r="H52" s="274" t="str">
        <f>VLOOKUP(O52,DESPESAS!A$1:D$10000,2,FALSE)</f>
        <v>01.05</v>
      </c>
      <c r="I52" s="274" t="str">
        <f>VLOOKUP(O52,DESPESAS!A$1:D$10000,3,FALSE)</f>
        <v>ENCARGOS</v>
      </c>
      <c r="J52" s="275">
        <f>CAZUL!F49</f>
        <v>0</v>
      </c>
      <c r="K52" s="276">
        <f>CAZUL!G49</f>
        <v>-672.24</v>
      </c>
      <c r="L52" s="275">
        <f t="shared" si="0"/>
        <v>-191697.40999999992</v>
      </c>
      <c r="M52" s="268" t="str">
        <f>CAZUL!I49</f>
        <v>P.S. MIRACATU (CC 51823-9)</v>
      </c>
      <c r="N52" s="277"/>
      <c r="O52" s="293" t="str">
        <f>CAZUL!C49</f>
        <v>FGTS e MULTA DE FGTS</v>
      </c>
    </row>
    <row r="53" spans="1:15" ht="20.100000000000001" customHeight="1">
      <c r="A53" s="384">
        <v>551523000051549</v>
      </c>
      <c r="B53" s="268" t="str">
        <f>CAZUL!P50</f>
        <v>Transferência bancária</v>
      </c>
      <c r="C53" s="269" t="str">
        <f>CAZUL!D50</f>
        <v>DEVOLUÇÃO INSS S/ FOLHA COMP. 05/2024</v>
      </c>
      <c r="D53" s="270" t="str">
        <f>CAZUL!N50</f>
        <v>18/06/2024</v>
      </c>
      <c r="E53" s="271" t="s">
        <v>1854</v>
      </c>
      <c r="F53" s="272" t="str">
        <f>VLOOKUP(G53,FORNECEDOR!$A$1:$B$10000,2,FALSE)</f>
        <v>12.955.134/0001-45</v>
      </c>
      <c r="G53" s="273" t="str">
        <f>CAZUL!E50</f>
        <v>INSTITUTO DIVA ALVES DO BRASIL</v>
      </c>
      <c r="H53" s="274" t="str">
        <f>VLOOKUP(O53,DESPESAS!A$1:D$10000,2,FALSE)</f>
        <v>01.05</v>
      </c>
      <c r="I53" s="274" t="str">
        <f>VLOOKUP(O53,DESPESAS!A$1:D$10000,3,FALSE)</f>
        <v>ENCARGOS</v>
      </c>
      <c r="J53" s="275">
        <f>CAZUL!F50</f>
        <v>0</v>
      </c>
      <c r="K53" s="276">
        <f>CAZUL!G50</f>
        <v>-2539.19</v>
      </c>
      <c r="L53" s="275">
        <f t="shared" si="0"/>
        <v>-194236.59999999992</v>
      </c>
      <c r="M53" s="268" t="str">
        <f>CAZUL!I50</f>
        <v>SEDE MIRACATU (CC 51826-3)</v>
      </c>
      <c r="N53" s="277"/>
      <c r="O53" s="293" t="str">
        <f>CAZUL!C50</f>
        <v>INSS SOBRE SALARIOS - GPS</v>
      </c>
    </row>
    <row r="54" spans="1:15" ht="20.100000000000001" customHeight="1">
      <c r="A54" s="384">
        <v>551523000051549</v>
      </c>
      <c r="B54" s="268" t="str">
        <f>CAZUL!P51</f>
        <v>Transferência bancária</v>
      </c>
      <c r="C54" s="269" t="str">
        <f>CAZUL!D51</f>
        <v>DEVOLUÇÃO FGTS COMP. 05/2024</v>
      </c>
      <c r="D54" s="270" t="str">
        <f>CAZUL!N51</f>
        <v>18/06/2024</v>
      </c>
      <c r="E54" s="271" t="s">
        <v>1854</v>
      </c>
      <c r="F54" s="272" t="str">
        <f>VLOOKUP(G54,FORNECEDOR!$A$1:$B$10000,2,FALSE)</f>
        <v>12.955.134/0001-45</v>
      </c>
      <c r="G54" s="273" t="str">
        <f>CAZUL!E51</f>
        <v>INSTITUTO DIVA ALVES DO BRASIL</v>
      </c>
      <c r="H54" s="274" t="str">
        <f>VLOOKUP(O54,DESPESAS!A$1:D$10000,2,FALSE)</f>
        <v>01.05</v>
      </c>
      <c r="I54" s="274" t="str">
        <f>VLOOKUP(O54,DESPESAS!A$1:D$10000,3,FALSE)</f>
        <v>ENCARGOS</v>
      </c>
      <c r="J54" s="275">
        <f>CAZUL!F51</f>
        <v>0</v>
      </c>
      <c r="K54" s="276">
        <f>CAZUL!G51</f>
        <v>-485.06</v>
      </c>
      <c r="L54" s="275">
        <f t="shared" si="0"/>
        <v>-194721.65999999992</v>
      </c>
      <c r="M54" s="268" t="str">
        <f>CAZUL!I51</f>
        <v>SEDE MIRACATU (CC 51826-3)</v>
      </c>
      <c r="N54" s="277"/>
      <c r="O54" s="293" t="str">
        <f>CAZUL!C51</f>
        <v>FGTS e MULTA DE FGTS</v>
      </c>
    </row>
    <row r="55" spans="1:15" ht="20.100000000000001" customHeight="1">
      <c r="A55" s="384">
        <v>61902</v>
      </c>
      <c r="B55" s="268" t="str">
        <f>CAZUL!P52</f>
        <v>Boleto bancário</v>
      </c>
      <c r="C55" s="269" t="str">
        <f>CAZUL!D52</f>
        <v>PIS/COFINS/CSLL NFS 39 - HME SOLUCOES E SAUDE</v>
      </c>
      <c r="D55" s="270" t="str">
        <f>CAZUL!N52</f>
        <v>19/06/2024</v>
      </c>
      <c r="E55" s="271" t="str">
        <f>INICIO!B$5</f>
        <v>P. S. MIRACATU/SP</v>
      </c>
      <c r="F55" s="272" t="str">
        <f>VLOOKUP(G55,FORNECEDOR!$A$1:$B$10000,2,FALSE)</f>
        <v>00.394.460/0058-87</v>
      </c>
      <c r="G55" s="273" t="str">
        <f>CAZUL!E52</f>
        <v>SECRETARIA DA RECEITA FEDERAL DO BRASIL</v>
      </c>
      <c r="H55" s="274" t="str">
        <f>VLOOKUP(O55,DESPESAS!A$1:D$10000,2,FALSE)</f>
        <v>03.28</v>
      </c>
      <c r="I55" s="274" t="str">
        <f>VLOOKUP(O55,DESPESAS!A$1:D$10000,3,FALSE)</f>
        <v>PIS/COFINS/CSLL</v>
      </c>
      <c r="J55" s="275">
        <f>CAZUL!F52</f>
        <v>0</v>
      </c>
      <c r="K55" s="276">
        <f>CAZUL!G52</f>
        <v>-14810.91</v>
      </c>
      <c r="L55" s="275">
        <f t="shared" si="0"/>
        <v>-209532.56999999992</v>
      </c>
      <c r="M55" s="268" t="str">
        <f>CAZUL!I52</f>
        <v>P.S. MIRACATU (CC 51823-9)</v>
      </c>
      <c r="N55" s="277"/>
      <c r="O55" s="293" t="str">
        <f>CAZUL!C52</f>
        <v>RETENÇÃO - DARF 5952 - PIS/COFINS/CSLL</v>
      </c>
    </row>
    <row r="56" spans="1:15" ht="20.100000000000001" customHeight="1">
      <c r="A56" s="384">
        <v>61902</v>
      </c>
      <c r="B56" s="268" t="str">
        <f>CAZUL!P53</f>
        <v>Boleto bancário</v>
      </c>
      <c r="C56" s="269" t="str">
        <f>CAZUL!D53</f>
        <v>PIS/COFINS/CSLL NFS 204 - LABORCLIN</v>
      </c>
      <c r="D56" s="270" t="str">
        <f>CAZUL!N53</f>
        <v>19/06/2024</v>
      </c>
      <c r="E56" s="271" t="str">
        <f>INICIO!B$5</f>
        <v>P. S. MIRACATU/SP</v>
      </c>
      <c r="F56" s="272" t="str">
        <f>VLOOKUP(G56,FORNECEDOR!$A$1:$B$10000,2,FALSE)</f>
        <v>00.394.460/0058-87</v>
      </c>
      <c r="G56" s="273" t="str">
        <f>CAZUL!E53</f>
        <v>SECRETARIA DA RECEITA FEDERAL DO BRASIL</v>
      </c>
      <c r="H56" s="274" t="str">
        <f>VLOOKUP(O56,DESPESAS!A$1:D$10000,2,FALSE)</f>
        <v>03.28</v>
      </c>
      <c r="I56" s="274" t="str">
        <f>VLOOKUP(O56,DESPESAS!A$1:D$10000,3,FALSE)</f>
        <v>PIS/COFINS/CSLL</v>
      </c>
      <c r="J56" s="275">
        <f>CAZUL!F53</f>
        <v>0</v>
      </c>
      <c r="K56" s="276">
        <f>CAZUL!G53</f>
        <v>-957.12</v>
      </c>
      <c r="L56" s="275">
        <f t="shared" si="0"/>
        <v>-210489.68999999992</v>
      </c>
      <c r="M56" s="268" t="str">
        <f>CAZUL!I53</f>
        <v>P.S. MIRACATU (CC 51823-9)</v>
      </c>
      <c r="N56" s="277"/>
      <c r="O56" s="293" t="str">
        <f>CAZUL!C53</f>
        <v>RETENÇÃO - DARF 5952 - PIS/COFINS/CSLL</v>
      </c>
    </row>
    <row r="57" spans="1:15" ht="20.100000000000001" customHeight="1">
      <c r="A57" s="384">
        <v>61902</v>
      </c>
      <c r="B57" s="268" t="str">
        <f>CAZUL!P54</f>
        <v>Boleto bancário</v>
      </c>
      <c r="C57" s="269" t="str">
        <f>CAZUL!D54</f>
        <v>PIS/COFINS/CSLL NFS 203 - LABORCLIN</v>
      </c>
      <c r="D57" s="270" t="str">
        <f>CAZUL!N54</f>
        <v>19/06/2024</v>
      </c>
      <c r="E57" s="271" t="str">
        <f>INICIO!B$5</f>
        <v>P. S. MIRACATU/SP</v>
      </c>
      <c r="F57" s="272" t="str">
        <f>VLOOKUP(G57,FORNECEDOR!$A$1:$B$10000,2,FALSE)</f>
        <v>00.394.460/0058-87</v>
      </c>
      <c r="G57" s="273" t="str">
        <f>CAZUL!E54</f>
        <v>SECRETARIA DA RECEITA FEDERAL DO BRASIL</v>
      </c>
      <c r="H57" s="274" t="str">
        <f>VLOOKUP(O57,DESPESAS!A$1:D$10000,2,FALSE)</f>
        <v>03.28</v>
      </c>
      <c r="I57" s="274" t="str">
        <f>VLOOKUP(O57,DESPESAS!A$1:D$10000,3,FALSE)</f>
        <v>PIS/COFINS/CSLL</v>
      </c>
      <c r="J57" s="275">
        <f>CAZUL!F54</f>
        <v>0</v>
      </c>
      <c r="K57" s="276">
        <f>CAZUL!G54</f>
        <v>-948.6</v>
      </c>
      <c r="L57" s="275">
        <f t="shared" si="0"/>
        <v>-211438.28999999992</v>
      </c>
      <c r="M57" s="268" t="str">
        <f>CAZUL!I54</f>
        <v>P.S. MIRACATU (CC 51823-9)</v>
      </c>
      <c r="N57" s="277"/>
      <c r="O57" s="293" t="str">
        <f>CAZUL!C54</f>
        <v>RETENÇÃO - DARF 5952 - PIS/COFINS/CSLL</v>
      </c>
    </row>
    <row r="58" spans="1:15" ht="20.100000000000001" customHeight="1">
      <c r="A58" s="384">
        <v>61902</v>
      </c>
      <c r="B58" s="268" t="str">
        <f>CAZUL!P55</f>
        <v>Boleto bancário</v>
      </c>
      <c r="C58" s="269" t="str">
        <f>CAZUL!D55</f>
        <v>PIS/COFINS/CSLL NFS 325 - VITAI</v>
      </c>
      <c r="D58" s="270" t="str">
        <f>CAZUL!N55</f>
        <v>19/06/2024</v>
      </c>
      <c r="E58" s="271" t="str">
        <f>INICIO!B$5</f>
        <v>P. S. MIRACATU/SP</v>
      </c>
      <c r="F58" s="272" t="str">
        <f>VLOOKUP(G58,FORNECEDOR!$A$1:$B$10000,2,FALSE)</f>
        <v>00.394.460/0058-87</v>
      </c>
      <c r="G58" s="273" t="str">
        <f>CAZUL!E55</f>
        <v>SECRETARIA DA RECEITA FEDERAL DO BRASIL</v>
      </c>
      <c r="H58" s="274" t="str">
        <f>VLOOKUP(O58,DESPESAS!A$1:D$10000,2,FALSE)</f>
        <v>03.28</v>
      </c>
      <c r="I58" s="274" t="str">
        <f>VLOOKUP(O58,DESPESAS!A$1:D$10000,3,FALSE)</f>
        <v>PIS/COFINS/CSLL</v>
      </c>
      <c r="J58" s="275">
        <f>CAZUL!F55</f>
        <v>0</v>
      </c>
      <c r="K58" s="276">
        <f>CAZUL!G55</f>
        <v>-209.25</v>
      </c>
      <c r="L58" s="275">
        <f t="shared" si="0"/>
        <v>-211647.53999999992</v>
      </c>
      <c r="M58" s="268" t="str">
        <f>CAZUL!I55</f>
        <v>P.S. MIRACATU (CC 51823-9)</v>
      </c>
      <c r="N58" s="277"/>
      <c r="O58" s="293" t="str">
        <f>CAZUL!C55</f>
        <v>RETENÇÃO - DARF 5952 - PIS/COFINS/CSLL</v>
      </c>
    </row>
    <row r="59" spans="1:15" ht="20.100000000000001" customHeight="1">
      <c r="A59" s="384">
        <v>61903</v>
      </c>
      <c r="B59" s="268" t="str">
        <f>CAZUL!P56</f>
        <v>Boleto bancário</v>
      </c>
      <c r="C59" s="269" t="str">
        <f>CAZUL!D56</f>
        <v>IRRF NFS 39 - HME SOLUCOES E SAUDE</v>
      </c>
      <c r="D59" s="270" t="str">
        <f>CAZUL!N56</f>
        <v>19/06/2024</v>
      </c>
      <c r="E59" s="271" t="str">
        <f>INICIO!B$5</f>
        <v>P. S. MIRACATU/SP</v>
      </c>
      <c r="F59" s="272" t="str">
        <f>VLOOKUP(G59,FORNECEDOR!$A$1:$B$10000,2,FALSE)</f>
        <v>00.394.460/0058-87</v>
      </c>
      <c r="G59" s="273" t="str">
        <f>CAZUL!E56</f>
        <v>SECRETARIA DA RECEITA FEDERAL DO BRASIL</v>
      </c>
      <c r="H59" s="274" t="str">
        <f>VLOOKUP(O59,DESPESAS!A$1:D$10000,2,FALSE)</f>
        <v>03.30</v>
      </c>
      <c r="I59" s="274" t="str">
        <f>VLOOKUP(O59,DESPESAS!A$1:D$10000,3,FALSE)</f>
        <v>IR SOBRE PRESTAÇÃO DE SERVIÇOS</v>
      </c>
      <c r="J59" s="275">
        <f>CAZUL!F56</f>
        <v>0</v>
      </c>
      <c r="K59" s="276">
        <f>CAZUL!G56</f>
        <v>-3757.53</v>
      </c>
      <c r="L59" s="275">
        <f t="shared" si="0"/>
        <v>-215405.06999999992</v>
      </c>
      <c r="M59" s="268" t="str">
        <f>CAZUL!I56</f>
        <v>P.S. MIRACATU (CC 51823-9)</v>
      </c>
      <c r="N59" s="277"/>
      <c r="O59" s="293" t="str">
        <f>CAZUL!C56</f>
        <v>RETENÇÃO - DARF 1708 - IRRF</v>
      </c>
    </row>
    <row r="60" spans="1:15" ht="20.100000000000001" customHeight="1">
      <c r="A60" s="384">
        <v>61903</v>
      </c>
      <c r="B60" s="268" t="str">
        <f>CAZUL!P57</f>
        <v>Boleto bancário</v>
      </c>
      <c r="C60" s="269" t="str">
        <f>CAZUL!D57</f>
        <v>IRRF NFS 325 - VITAI</v>
      </c>
      <c r="D60" s="270" t="str">
        <f>CAZUL!N57</f>
        <v>19/06/2024</v>
      </c>
      <c r="E60" s="271" t="str">
        <f>INICIO!B$5</f>
        <v>P. S. MIRACATU/SP</v>
      </c>
      <c r="F60" s="272" t="str">
        <f>VLOOKUP(G60,FORNECEDOR!$A$1:$B$10000,2,FALSE)</f>
        <v>00.394.460/0058-87</v>
      </c>
      <c r="G60" s="273" t="str">
        <f>CAZUL!E57</f>
        <v>SECRETARIA DA RECEITA FEDERAL DO BRASIL</v>
      </c>
      <c r="H60" s="274" t="str">
        <f>VLOOKUP(O60,DESPESAS!A$1:D$10000,2,FALSE)</f>
        <v>03.30</v>
      </c>
      <c r="I60" s="274" t="str">
        <f>VLOOKUP(O60,DESPESAS!A$1:D$10000,3,FALSE)</f>
        <v>IR SOBRE PRESTAÇÃO DE SERVIÇOS</v>
      </c>
      <c r="J60" s="275">
        <f>CAZUL!F57</f>
        <v>0</v>
      </c>
      <c r="K60" s="276">
        <f>CAZUL!G57</f>
        <v>-67.5</v>
      </c>
      <c r="L60" s="275">
        <f t="shared" si="0"/>
        <v>-215472.56999999992</v>
      </c>
      <c r="M60" s="268" t="str">
        <f>CAZUL!I57</f>
        <v>P.S. MIRACATU (CC 51823-9)</v>
      </c>
      <c r="N60" s="277"/>
      <c r="O60" s="293" t="str">
        <f>CAZUL!C57</f>
        <v>RETENÇÃO - DARF 1708 - IRRF</v>
      </c>
    </row>
    <row r="61" spans="1:15" ht="20.100000000000001" customHeight="1">
      <c r="A61" s="384">
        <v>61903</v>
      </c>
      <c r="B61" s="268" t="str">
        <f>CAZUL!P58</f>
        <v>Boleto bancário</v>
      </c>
      <c r="C61" s="269" t="str">
        <f>CAZUL!D58</f>
        <v>IRRF NFS 203 - LABORCLIN</v>
      </c>
      <c r="D61" s="270" t="str">
        <f>CAZUL!N58</f>
        <v>19/06/2024</v>
      </c>
      <c r="E61" s="271" t="str">
        <f>INICIO!B$5</f>
        <v>P. S. MIRACATU/SP</v>
      </c>
      <c r="F61" s="272" t="str">
        <f>VLOOKUP(G61,FORNECEDOR!$A$1:$B$10000,2,FALSE)</f>
        <v>00.394.460/0058-87</v>
      </c>
      <c r="G61" s="273" t="str">
        <f>CAZUL!E58</f>
        <v>SECRETARIA DA RECEITA FEDERAL DO BRASIL</v>
      </c>
      <c r="H61" s="274" t="str">
        <f>VLOOKUP(O61,DESPESAS!A$1:D$10000,2,FALSE)</f>
        <v>03.30</v>
      </c>
      <c r="I61" s="274" t="str">
        <f>VLOOKUP(O61,DESPESAS!A$1:D$10000,3,FALSE)</f>
        <v>IR SOBRE PRESTAÇÃO DE SERVIÇOS</v>
      </c>
      <c r="J61" s="275">
        <f>CAZUL!F58</f>
        <v>0</v>
      </c>
      <c r="K61" s="276">
        <f>CAZUL!G58</f>
        <v>-306</v>
      </c>
      <c r="L61" s="275">
        <f t="shared" si="0"/>
        <v>-215778.56999999992</v>
      </c>
      <c r="M61" s="268" t="str">
        <f>CAZUL!I58</f>
        <v>P.S. MIRACATU (CC 51823-9)</v>
      </c>
      <c r="N61" s="277"/>
      <c r="O61" s="293" t="str">
        <f>CAZUL!C58</f>
        <v>RETENÇÃO - DARF 1708 - IRRF</v>
      </c>
    </row>
    <row r="62" spans="1:15" ht="20.100000000000001" customHeight="1">
      <c r="A62" s="384">
        <v>61903</v>
      </c>
      <c r="B62" s="268" t="str">
        <f>CAZUL!P59</f>
        <v>Boleto bancário</v>
      </c>
      <c r="C62" s="269" t="str">
        <f>CAZUL!D59</f>
        <v>IRRF NFS 204 - LABORCLIN</v>
      </c>
      <c r="D62" s="270" t="str">
        <f>CAZUL!N59</f>
        <v>19/06/2024</v>
      </c>
      <c r="E62" s="271" t="str">
        <f>INICIO!B$5</f>
        <v>P. S. MIRACATU/SP</v>
      </c>
      <c r="F62" s="272" t="str">
        <f>VLOOKUP(G62,FORNECEDOR!$A$1:$B$10000,2,FALSE)</f>
        <v>00.394.460/0058-87</v>
      </c>
      <c r="G62" s="273" t="str">
        <f>CAZUL!E59</f>
        <v>SECRETARIA DA RECEITA FEDERAL DO BRASIL</v>
      </c>
      <c r="H62" s="274" t="str">
        <f>VLOOKUP(O62,DESPESAS!A$1:D$10000,2,FALSE)</f>
        <v>03.30</v>
      </c>
      <c r="I62" s="274" t="str">
        <f>VLOOKUP(O62,DESPESAS!A$1:D$10000,3,FALSE)</f>
        <v>IR SOBRE PRESTAÇÃO DE SERVIÇOS</v>
      </c>
      <c r="J62" s="275">
        <f>CAZUL!F59</f>
        <v>0</v>
      </c>
      <c r="K62" s="276">
        <f>CAZUL!G59</f>
        <v>-308.75</v>
      </c>
      <c r="L62" s="275">
        <f t="shared" si="0"/>
        <v>-216087.31999999992</v>
      </c>
      <c r="M62" s="268" t="str">
        <f>CAZUL!I59</f>
        <v>P.S. MIRACATU (CC 51823-9)</v>
      </c>
      <c r="N62" s="277"/>
      <c r="O62" s="293" t="str">
        <f>CAZUL!C59</f>
        <v>RETENÇÃO - DARF 1708 - IRRF</v>
      </c>
    </row>
    <row r="63" spans="1:15" ht="20.100000000000001" customHeight="1">
      <c r="A63" s="384">
        <v>552302000021064</v>
      </c>
      <c r="B63" s="268" t="str">
        <f>CAZUL!P60</f>
        <v>Transferência bancária</v>
      </c>
      <c r="C63" s="269" t="str">
        <f>CAZUL!D60</f>
        <v>RESCISÃO</v>
      </c>
      <c r="D63" s="270" t="str">
        <f>CAZUL!N60</f>
        <v>19/06/2024</v>
      </c>
      <c r="E63" s="271" t="str">
        <f>INICIO!B$5</f>
        <v>P. S. MIRACATU/SP</v>
      </c>
      <c r="F63" s="272" t="str">
        <f>VLOOKUP(G63,FORNECEDOR!$A$1:$B$10000,2,FALSE)</f>
        <v>442.624.258-43</v>
      </c>
      <c r="G63" s="273" t="str">
        <f>CAZUL!E60</f>
        <v>ARIELLY APARECIDA VIEIRA LOPES</v>
      </c>
      <c r="H63" s="274" t="str">
        <f>VLOOKUP(O63,DESPESAS!A$1:D$10000,2,FALSE)</f>
        <v>01.03</v>
      </c>
      <c r="I63" s="274" t="str">
        <f>VLOOKUP(O63,DESPESAS!A$1:D$10000,3,FALSE)</f>
        <v>RESCISOES</v>
      </c>
      <c r="J63" s="275">
        <f>CAZUL!F60</f>
        <v>0</v>
      </c>
      <c r="K63" s="276">
        <f>CAZUL!G60</f>
        <v>-4906.79</v>
      </c>
      <c r="L63" s="275">
        <f t="shared" si="0"/>
        <v>-220994.10999999993</v>
      </c>
      <c r="M63" s="268" t="str">
        <f>CAZUL!I60</f>
        <v>P.S. MIRACATU (CC 51823-9)</v>
      </c>
      <c r="N63" s="277"/>
      <c r="O63" s="293" t="str">
        <f>CAZUL!C60</f>
        <v>RESCISOES</v>
      </c>
    </row>
    <row r="64" spans="1:15" ht="20.100000000000001" customHeight="1">
      <c r="A64" s="384">
        <v>552302000016433</v>
      </c>
      <c r="B64" s="268" t="str">
        <f>CAZUL!P61</f>
        <v>Transferência bancária</v>
      </c>
      <c r="C64" s="269" t="str">
        <f>CAZUL!D61</f>
        <v>RESCISÃO</v>
      </c>
      <c r="D64" s="270" t="str">
        <f>CAZUL!N61</f>
        <v>19/06/2024</v>
      </c>
      <c r="E64" s="271" t="str">
        <f>INICIO!B$5</f>
        <v>P. S. MIRACATU/SP</v>
      </c>
      <c r="F64" s="272" t="str">
        <f>VLOOKUP(G64,FORNECEDOR!$A$1:$B$10000,2,FALSE)</f>
        <v>409.607.258-30</v>
      </c>
      <c r="G64" s="273" t="str">
        <f>CAZUL!E61</f>
        <v>RONY ANACLETO JOSEFINO</v>
      </c>
      <c r="H64" s="274" t="str">
        <f>VLOOKUP(O64,DESPESAS!A$1:D$10000,2,FALSE)</f>
        <v>01.03</v>
      </c>
      <c r="I64" s="274" t="str">
        <f>VLOOKUP(O64,DESPESAS!A$1:D$10000,3,FALSE)</f>
        <v>RESCISOES</v>
      </c>
      <c r="J64" s="275">
        <f>CAZUL!F61</f>
        <v>0</v>
      </c>
      <c r="K64" s="276">
        <f>CAZUL!G61</f>
        <v>-1097.26</v>
      </c>
      <c r="L64" s="275">
        <f t="shared" si="0"/>
        <v>-222091.36999999994</v>
      </c>
      <c r="M64" s="268" t="str">
        <f>CAZUL!I61</f>
        <v>P.S. MIRACATU (CC 51823-9)</v>
      </c>
      <c r="N64" s="277"/>
      <c r="O64" s="293" t="str">
        <f>CAZUL!C61</f>
        <v>RESCISOES</v>
      </c>
    </row>
    <row r="65" spans="1:15" ht="20.100000000000001" customHeight="1">
      <c r="A65" s="384">
        <v>61901</v>
      </c>
      <c r="B65" s="268" t="str">
        <f>CAZUL!P62</f>
        <v>Pagamento instantâneo</v>
      </c>
      <c r="C65" s="269" t="str">
        <f>CAZUL!D62</f>
        <v>FGTS RESCISÓRIO - ARIELLY APARECIDA VIEIRA LOPES</v>
      </c>
      <c r="D65" s="270" t="str">
        <f>CAZUL!N62</f>
        <v>19/06/2024</v>
      </c>
      <c r="E65" s="271" t="str">
        <f>INICIO!B$5</f>
        <v>P. S. MIRACATU/SP</v>
      </c>
      <c r="F65" s="272" t="str">
        <f>VLOOKUP(G65,FORNECEDOR!$A$1:$B$10000,2,FALSE)</f>
        <v>00.360.305/0001-04</v>
      </c>
      <c r="G65" s="273" t="str">
        <f>CAZUL!E62</f>
        <v>FUNDO DE GARANTIA DO TEMPO DE SERVIÇO - FGTS</v>
      </c>
      <c r="H65" s="274" t="str">
        <f>VLOOKUP(O65,DESPESAS!A$1:D$10000,2,FALSE)</f>
        <v>01.05</v>
      </c>
      <c r="I65" s="274" t="str">
        <f>VLOOKUP(O65,DESPESAS!A$1:D$10000,3,FALSE)</f>
        <v>ENCARGOS</v>
      </c>
      <c r="J65" s="275">
        <f>CAZUL!F62</f>
        <v>0</v>
      </c>
      <c r="K65" s="276">
        <f>CAZUL!G62</f>
        <v>-1143.55</v>
      </c>
      <c r="L65" s="275">
        <f t="shared" si="0"/>
        <v>-223234.91999999993</v>
      </c>
      <c r="M65" s="268" t="str">
        <f>CAZUL!I62</f>
        <v>P.S. MIRACATU (CC 51823-9)</v>
      </c>
      <c r="N65" s="277"/>
      <c r="O65" s="293" t="str">
        <f>CAZUL!C62</f>
        <v>GRRF - FGTS RESCISÓRIO</v>
      </c>
    </row>
    <row r="66" spans="1:15" ht="20.100000000000001" customHeight="1">
      <c r="A66" s="384">
        <v>552302000010467</v>
      </c>
      <c r="B66" s="268" t="str">
        <f>CAZUL!P63</f>
        <v>Transferência bancária</v>
      </c>
      <c r="C66" s="269" t="str">
        <f>CAZUL!D63</f>
        <v>FÉRIAS</v>
      </c>
      <c r="D66" s="270" t="str">
        <f>CAZUL!N63</f>
        <v>19/06/2024</v>
      </c>
      <c r="E66" s="271" t="str">
        <f>INICIO!B$5</f>
        <v>P. S. MIRACATU/SP</v>
      </c>
      <c r="F66" s="272" t="str">
        <f>VLOOKUP(G66,FORNECEDOR!$A$1:$B$10000,2,FALSE)</f>
        <v>332.556.918-85</v>
      </c>
      <c r="G66" s="273" t="str">
        <f>CAZUL!E63</f>
        <v>RULIAN CLEMENTE DA SILVA</v>
      </c>
      <c r="H66" s="274" t="str">
        <f>VLOOKUP(O66,DESPESAS!A$1:D$10000,2,FALSE)</f>
        <v>01.04</v>
      </c>
      <c r="I66" s="274" t="str">
        <f>VLOOKUP(O66,DESPESAS!A$1:D$10000,3,FALSE)</f>
        <v>FERIAS</v>
      </c>
      <c r="J66" s="275">
        <f>CAZUL!F63</f>
        <v>0</v>
      </c>
      <c r="K66" s="276">
        <f>CAZUL!G63</f>
        <v>-2641.68</v>
      </c>
      <c r="L66" s="275">
        <f t="shared" si="0"/>
        <v>-225876.59999999992</v>
      </c>
      <c r="M66" s="268" t="str">
        <f>CAZUL!I63</f>
        <v>P.S. MIRACATU (CC 51823-9)</v>
      </c>
      <c r="N66" s="277"/>
      <c r="O66" s="293" t="str">
        <f>CAZUL!C63</f>
        <v>FERIAS</v>
      </c>
    </row>
    <row r="67" spans="1:15" ht="20.100000000000001" customHeight="1">
      <c r="A67" s="384">
        <v>552302510019731</v>
      </c>
      <c r="B67" s="268" t="str">
        <f>CAZUL!P64</f>
        <v>Transferência bancária</v>
      </c>
      <c r="C67" s="269" t="str">
        <f>CAZUL!D64</f>
        <v>FÉRIAS</v>
      </c>
      <c r="D67" s="270" t="str">
        <f>CAZUL!N64</f>
        <v>19/06/2024</v>
      </c>
      <c r="E67" s="271" t="str">
        <f>INICIO!B$5</f>
        <v>P. S. MIRACATU/SP</v>
      </c>
      <c r="F67" s="272" t="str">
        <f>VLOOKUP(G67,FORNECEDOR!$A$1:$B$10000,2,FALSE)</f>
        <v>414.147.108-95</v>
      </c>
      <c r="G67" s="273" t="str">
        <f>CAZUL!E64</f>
        <v>KARINA MARQUES FRANÇA CAMPANHOLO</v>
      </c>
      <c r="H67" s="274" t="str">
        <f>VLOOKUP(O67,DESPESAS!A$1:D$10000,2,FALSE)</f>
        <v>01.04</v>
      </c>
      <c r="I67" s="274" t="str">
        <f>VLOOKUP(O67,DESPESAS!A$1:D$10000,3,FALSE)</f>
        <v>FERIAS</v>
      </c>
      <c r="J67" s="275">
        <f>CAZUL!F64</f>
        <v>0</v>
      </c>
      <c r="K67" s="276">
        <f>CAZUL!G64</f>
        <v>-1471.31</v>
      </c>
      <c r="L67" s="275">
        <f t="shared" si="0"/>
        <v>-227347.90999999992</v>
      </c>
      <c r="M67" s="268" t="str">
        <f>CAZUL!I64</f>
        <v>P.S. MIRACATU (CC 51823-9)</v>
      </c>
      <c r="N67" s="277"/>
      <c r="O67" s="293" t="str">
        <f>CAZUL!C64</f>
        <v>FERIAS</v>
      </c>
    </row>
    <row r="68" spans="1:15" ht="20.100000000000001" customHeight="1">
      <c r="A68" s="384">
        <v>550492510034490</v>
      </c>
      <c r="B68" s="268" t="str">
        <f>CAZUL!P65</f>
        <v>Transferência bancária</v>
      </c>
      <c r="C68" s="269" t="str">
        <f>CAZUL!D65</f>
        <v>FÉRIAS</v>
      </c>
      <c r="D68" s="270" t="str">
        <f>CAZUL!N65</f>
        <v>19/06/2024</v>
      </c>
      <c r="E68" s="271" t="str">
        <f>INICIO!B$5</f>
        <v>P. S. MIRACATU/SP</v>
      </c>
      <c r="F68" s="272" t="str">
        <f>VLOOKUP(G68,FORNECEDOR!$A$1:$B$10000,2,FALSE)</f>
        <v>316.937.638-18</v>
      </c>
      <c r="G68" s="273" t="str">
        <f>CAZUL!E65</f>
        <v>JULIANE MUNIZ DOS SANTOS BEZERRA</v>
      </c>
      <c r="H68" s="274" t="str">
        <f>VLOOKUP(O68,DESPESAS!A$1:D$10000,2,FALSE)</f>
        <v>01.04</v>
      </c>
      <c r="I68" s="274" t="str">
        <f>VLOOKUP(O68,DESPESAS!A$1:D$10000,3,FALSE)</f>
        <v>FERIAS</v>
      </c>
      <c r="J68" s="275">
        <f>CAZUL!F65</f>
        <v>0</v>
      </c>
      <c r="K68" s="276">
        <f>CAZUL!G65</f>
        <v>-1359.39</v>
      </c>
      <c r="L68" s="275">
        <f t="shared" si="0"/>
        <v>-228707.29999999993</v>
      </c>
      <c r="M68" s="268" t="str">
        <f>CAZUL!I65</f>
        <v>P.S. MIRACATU (CC 51823-9)</v>
      </c>
      <c r="N68" s="277"/>
      <c r="O68" s="293" t="str">
        <f>CAZUL!C65</f>
        <v>FERIAS</v>
      </c>
    </row>
    <row r="69" spans="1:15" ht="20.100000000000001" customHeight="1">
      <c r="A69" s="384">
        <v>61904</v>
      </c>
      <c r="B69" s="268" t="str">
        <f>CAZUL!P66</f>
        <v>Boleto bancário</v>
      </c>
      <c r="C69" s="269" t="str">
        <f>CAZUL!D66</f>
        <v>IRRF S/ SALÁRIOS COMP. 05/2024</v>
      </c>
      <c r="D69" s="270" t="str">
        <f>CAZUL!N66</f>
        <v>19/06/2024</v>
      </c>
      <c r="E69" s="271" t="str">
        <f>INICIO!B$5</f>
        <v>P. S. MIRACATU/SP</v>
      </c>
      <c r="F69" s="272" t="str">
        <f>VLOOKUP(G69,FORNECEDOR!$A$1:$B$10000,2,FALSE)</f>
        <v>00.394.460/0058-87</v>
      </c>
      <c r="G69" s="273" t="str">
        <f>CAZUL!E66</f>
        <v>SECRETARIA DA RECEITA FEDERAL DO BRASIL</v>
      </c>
      <c r="H69" s="274" t="str">
        <f>VLOOKUP(O69,DESPESAS!A$1:D$10000,2,FALSE)</f>
        <v>01.05</v>
      </c>
      <c r="I69" s="274" t="str">
        <f>VLOOKUP(O69,DESPESAS!A$1:D$10000,3,FALSE)</f>
        <v>ENCARGOS</v>
      </c>
      <c r="J69" s="275">
        <f>CAZUL!F66</f>
        <v>0</v>
      </c>
      <c r="K69" s="276">
        <f>CAZUL!G66</f>
        <v>-2274.5500000000002</v>
      </c>
      <c r="L69" s="275">
        <f t="shared" si="0"/>
        <v>-230981.84999999992</v>
      </c>
      <c r="M69" s="268" t="str">
        <f>CAZUL!I66</f>
        <v>P.S. MIRACATU (CC 51823-9)</v>
      </c>
      <c r="N69" s="277"/>
      <c r="O69" s="293" t="str">
        <f>CAZUL!C66</f>
        <v>IRRF S/ SALARIOS - DARF 0561</v>
      </c>
    </row>
    <row r="70" spans="1:15" ht="20.100000000000001" customHeight="1">
      <c r="A70" s="384">
        <v>61904</v>
      </c>
      <c r="B70" s="268" t="str">
        <f>CAZUL!P67</f>
        <v>Boleto bancário</v>
      </c>
      <c r="C70" s="269" t="str">
        <f>CAZUL!D67</f>
        <v>IRRF S/ FÉRIAS COMP. 05/2024</v>
      </c>
      <c r="D70" s="270" t="str">
        <f>CAZUL!N67</f>
        <v>19/06/2024</v>
      </c>
      <c r="E70" s="271" t="str">
        <f>INICIO!B$5</f>
        <v>P. S. MIRACATU/SP</v>
      </c>
      <c r="F70" s="272" t="str">
        <f>VLOOKUP(G70,FORNECEDOR!$A$1:$B$10000,2,FALSE)</f>
        <v>00.394.460/0058-87</v>
      </c>
      <c r="G70" s="273" t="str">
        <f>CAZUL!E67</f>
        <v>SECRETARIA DA RECEITA FEDERAL DO BRASIL</v>
      </c>
      <c r="H70" s="274" t="str">
        <f>VLOOKUP(O70,DESPESAS!A$1:D$10000,2,FALSE)</f>
        <v>01.05</v>
      </c>
      <c r="I70" s="274" t="str">
        <f>VLOOKUP(O70,DESPESAS!A$1:D$10000,3,FALSE)</f>
        <v>ENCARGOS</v>
      </c>
      <c r="J70" s="275">
        <f>CAZUL!F67</f>
        <v>0</v>
      </c>
      <c r="K70" s="276">
        <f>CAZUL!G67</f>
        <v>-31.13</v>
      </c>
      <c r="L70" s="275">
        <f t="shared" si="0"/>
        <v>-231012.97999999992</v>
      </c>
      <c r="M70" s="268" t="str">
        <f>CAZUL!I67</f>
        <v>P.S. MIRACATU (CC 51823-9)</v>
      </c>
      <c r="N70" s="277"/>
      <c r="O70" s="293" t="str">
        <f>CAZUL!C67</f>
        <v>IRRF S/ SALARIOS - DARF 0561</v>
      </c>
    </row>
    <row r="71" spans="1:15" ht="20.100000000000001" customHeight="1">
      <c r="A71" s="384">
        <v>61901</v>
      </c>
      <c r="B71" s="268" t="str">
        <f>CAZUL!P68</f>
        <v>Boleto bancário</v>
      </c>
      <c r="C71" s="269" t="str">
        <f>CAZUL!D68</f>
        <v>IRRF S/ FOLHA COMP. 05/2024</v>
      </c>
      <c r="D71" s="270" t="str">
        <f>CAZUL!N68</f>
        <v>19/06/2024</v>
      </c>
      <c r="E71" s="271" t="s">
        <v>1854</v>
      </c>
      <c r="F71" s="272" t="str">
        <f>VLOOKUP(G71,FORNECEDOR!$A$1:$B$10000,2,FALSE)</f>
        <v>00.394.460/0058-87</v>
      </c>
      <c r="G71" s="273" t="str">
        <f>CAZUL!E68</f>
        <v>SECRETARIA DA RECEITA FEDERAL DO BRASIL</v>
      </c>
      <c r="H71" s="274" t="str">
        <f>VLOOKUP(O71,DESPESAS!A$1:D$10000,2,FALSE)</f>
        <v>01.05</v>
      </c>
      <c r="I71" s="274" t="str">
        <f>VLOOKUP(O71,DESPESAS!A$1:D$10000,3,FALSE)</f>
        <v>ENCARGOS</v>
      </c>
      <c r="J71" s="275">
        <f>CAZUL!F68</f>
        <v>0</v>
      </c>
      <c r="K71" s="276">
        <f>CAZUL!G68</f>
        <v>-2997.43</v>
      </c>
      <c r="L71" s="275">
        <f t="shared" ref="L71:L114" si="1">L70+J71+K71</f>
        <v>-234010.40999999992</v>
      </c>
      <c r="M71" s="268" t="str">
        <f>CAZUL!I68</f>
        <v>SEDE MIRACATU (CC 51826-3)</v>
      </c>
      <c r="N71" s="277"/>
      <c r="O71" s="293" t="str">
        <f>CAZUL!C68</f>
        <v>IRRF S/ SALARIOS - DARF 0561</v>
      </c>
    </row>
    <row r="72" spans="1:15" ht="20.100000000000001" customHeight="1">
      <c r="A72" s="384">
        <v>550368000001162</v>
      </c>
      <c r="B72" s="268" t="str">
        <f>CAZUL!P69</f>
        <v>Transferência bancária</v>
      </c>
      <c r="C72" s="269" t="str">
        <f>CAZUL!D69</f>
        <v>NF 551698</v>
      </c>
      <c r="D72" s="270" t="str">
        <f>CAZUL!N69</f>
        <v>20/06/2024</v>
      </c>
      <c r="E72" s="271" t="str">
        <f>INICIO!B$5</f>
        <v>P. S. MIRACATU/SP</v>
      </c>
      <c r="F72" s="272" t="str">
        <f>VLOOKUP(G72,FORNECEDOR!$A$1:$B$10000,2,FALSE)</f>
        <v>00.874.929/0001-40</v>
      </c>
      <c r="G72" s="273" t="str">
        <f>CAZUL!E69</f>
        <v>MED CENTER COMERCIAL LTDA</v>
      </c>
      <c r="H72" s="274" t="str">
        <f>VLOOKUP(O72,DESPESAS!A$1:D$10000,2,FALSE)</f>
        <v>02.01</v>
      </c>
      <c r="I72" s="274" t="str">
        <f>VLOOKUP(O72,DESPESAS!A$1:D$10000,3,FALSE)</f>
        <v>MEDICAMENTOS</v>
      </c>
      <c r="J72" s="275">
        <f>CAZUL!F69</f>
        <v>0</v>
      </c>
      <c r="K72" s="276">
        <f>CAZUL!G69</f>
        <v>-3304.82</v>
      </c>
      <c r="L72" s="275">
        <f t="shared" si="1"/>
        <v>-237315.22999999992</v>
      </c>
      <c r="M72" s="268" t="str">
        <f>CAZUL!I69</f>
        <v>P.S. MIRACATU (CC 51823-9)</v>
      </c>
      <c r="N72" s="277"/>
      <c r="O72" s="293" t="str">
        <f>CAZUL!C69</f>
        <v>MEDICAMENTOS</v>
      </c>
    </row>
    <row r="73" spans="1:15" ht="20.100000000000001" customHeight="1">
      <c r="A73" s="384">
        <v>550368000001162</v>
      </c>
      <c r="B73" s="268" t="str">
        <f>CAZUL!P70</f>
        <v>Transferência bancária</v>
      </c>
      <c r="C73" s="269" t="str">
        <f>CAZUL!D70</f>
        <v>NF 551699</v>
      </c>
      <c r="D73" s="270" t="str">
        <f>CAZUL!N70</f>
        <v>20/06/2024</v>
      </c>
      <c r="E73" s="271" t="str">
        <f>INICIO!B$5</f>
        <v>P. S. MIRACATU/SP</v>
      </c>
      <c r="F73" s="272" t="str">
        <f>VLOOKUP(G73,FORNECEDOR!$A$1:$B$10000,2,FALSE)</f>
        <v>00.874.929/0001-40</v>
      </c>
      <c r="G73" s="273" t="str">
        <f>CAZUL!E70</f>
        <v>MED CENTER COMERCIAL LTDA</v>
      </c>
      <c r="H73" s="274" t="str">
        <f>VLOOKUP(O73,DESPESAS!A$1:D$10000,2,FALSE)</f>
        <v>02.02</v>
      </c>
      <c r="I73" s="274" t="str">
        <f>VLOOKUP(O73,DESPESAS!A$1:D$10000,3,FALSE)</f>
        <v>MATERIAIS DE CONSUMO</v>
      </c>
      <c r="J73" s="275">
        <f>CAZUL!F70</f>
        <v>0</v>
      </c>
      <c r="K73" s="276">
        <f>CAZUL!G70</f>
        <v>-2451.14</v>
      </c>
      <c r="L73" s="275">
        <f t="shared" si="1"/>
        <v>-239766.36999999994</v>
      </c>
      <c r="M73" s="268" t="str">
        <f>CAZUL!I70</f>
        <v>P.S. MIRACATU (CC 51823-9)</v>
      </c>
      <c r="N73" s="277"/>
      <c r="O73" s="293" t="str">
        <f>CAZUL!C70</f>
        <v>MATERIAL HOSPITALAR</v>
      </c>
    </row>
    <row r="74" spans="1:15" ht="20.100000000000001" customHeight="1">
      <c r="A74" s="384">
        <v>62002</v>
      </c>
      <c r="B74" s="268" t="str">
        <f>CAZUL!P71</f>
        <v>Transferência bancária</v>
      </c>
      <c r="C74" s="269" t="str">
        <f>CAZUL!D71</f>
        <v>NF 249803</v>
      </c>
      <c r="D74" s="270" t="str">
        <f>CAZUL!N71</f>
        <v>20/06/2024</v>
      </c>
      <c r="E74" s="271" t="str">
        <f>INICIO!B$5</f>
        <v>P. S. MIRACATU/SP</v>
      </c>
      <c r="F74" s="272" t="str">
        <f>VLOOKUP(G74,FORNECEDOR!$A$1:$B$10000,2,FALSE)</f>
        <v>21.681.325/0001-57</v>
      </c>
      <c r="G74" s="273" t="str">
        <f>CAZUL!E71</f>
        <v>MULTIFARMA COMERCIO E REPRESENTACOES LTDA.</v>
      </c>
      <c r="H74" s="274" t="str">
        <f>VLOOKUP(O74,DESPESAS!A$1:D$10000,2,FALSE)</f>
        <v>02.02</v>
      </c>
      <c r="I74" s="274" t="str">
        <f>VLOOKUP(O74,DESPESAS!A$1:D$10000,3,FALSE)</f>
        <v>MATERIAIS DE CONSUMO</v>
      </c>
      <c r="J74" s="275">
        <f>CAZUL!F71</f>
        <v>0</v>
      </c>
      <c r="K74" s="276">
        <f>CAZUL!G71</f>
        <v>-1461.58</v>
      </c>
      <c r="L74" s="275">
        <f t="shared" si="1"/>
        <v>-241227.94999999992</v>
      </c>
      <c r="M74" s="268" t="str">
        <f>CAZUL!I71</f>
        <v>P.S. MIRACATU (CC 51823-9)</v>
      </c>
      <c r="N74" s="277"/>
      <c r="O74" s="293" t="str">
        <f>CAZUL!C71</f>
        <v>MATERIAL HOSPITALAR</v>
      </c>
    </row>
    <row r="75" spans="1:15" ht="20.100000000000001" customHeight="1">
      <c r="A75" s="384">
        <v>62001</v>
      </c>
      <c r="B75" s="268" t="str">
        <f>CAZUL!P72</f>
        <v>Transferência bancária</v>
      </c>
      <c r="C75" s="269" t="str">
        <f>CAZUL!D72</f>
        <v>NF 249804</v>
      </c>
      <c r="D75" s="270" t="str">
        <f>CAZUL!N72</f>
        <v>20/06/2024</v>
      </c>
      <c r="E75" s="271" t="str">
        <f>INICIO!B$5</f>
        <v>P. S. MIRACATU/SP</v>
      </c>
      <c r="F75" s="272" t="str">
        <f>VLOOKUP(G75,FORNECEDOR!$A$1:$B$10000,2,FALSE)</f>
        <v>21.681.325/0001-57</v>
      </c>
      <c r="G75" s="273" t="str">
        <f>CAZUL!E72</f>
        <v>MULTIFARMA COMERCIO E REPRESENTACOES LTDA.</v>
      </c>
      <c r="H75" s="274" t="str">
        <f>VLOOKUP(O75,DESPESAS!A$1:D$10000,2,FALSE)</f>
        <v>02.01</v>
      </c>
      <c r="I75" s="274" t="str">
        <f>VLOOKUP(O75,DESPESAS!A$1:D$10000,3,FALSE)</f>
        <v>MEDICAMENTOS</v>
      </c>
      <c r="J75" s="275">
        <f>CAZUL!F72</f>
        <v>0</v>
      </c>
      <c r="K75" s="276">
        <f>CAZUL!G72</f>
        <v>-8434.36</v>
      </c>
      <c r="L75" s="275">
        <f t="shared" si="1"/>
        <v>-249662.30999999994</v>
      </c>
      <c r="M75" s="268" t="str">
        <f>CAZUL!I72</f>
        <v>P.S. MIRACATU (CC 51823-9)</v>
      </c>
      <c r="N75" s="277"/>
      <c r="O75" s="293" t="str">
        <f>CAZUL!C72</f>
        <v>MEDICAMENTOS</v>
      </c>
    </row>
    <row r="76" spans="1:15" ht="20.100000000000001" customHeight="1">
      <c r="A76" s="384">
        <v>62003</v>
      </c>
      <c r="B76" s="268" t="str">
        <f>CAZUL!P73</f>
        <v>Transferência bancária</v>
      </c>
      <c r="C76" s="269" t="str">
        <f>CAZUL!D73</f>
        <v>NF 13347</v>
      </c>
      <c r="D76" s="270" t="str">
        <f>CAZUL!N73</f>
        <v>20/06/2024</v>
      </c>
      <c r="E76" s="271" t="str">
        <f>INICIO!B$5</f>
        <v>P. S. MIRACATU/SP</v>
      </c>
      <c r="F76" s="272" t="str">
        <f>VLOOKUP(G76,FORNECEDOR!$A$1:$B$10000,2,FALSE)</f>
        <v>30.461.442/0001-04</v>
      </c>
      <c r="G76" s="273" t="str">
        <f>CAZUL!E73</f>
        <v>PRECISION COMERCIAL DISTRIBUIDORA DE PRODUTOS MEDICO HOSPITALARES LTDA</v>
      </c>
      <c r="H76" s="274" t="str">
        <f>VLOOKUP(O76,DESPESAS!A$1:D$10000,2,FALSE)</f>
        <v>02.01</v>
      </c>
      <c r="I76" s="274" t="str">
        <f>VLOOKUP(O76,DESPESAS!A$1:D$10000,3,FALSE)</f>
        <v>MEDICAMENTOS</v>
      </c>
      <c r="J76" s="275">
        <f>CAZUL!F73</f>
        <v>0</v>
      </c>
      <c r="K76" s="276">
        <f>CAZUL!G73</f>
        <v>-1073.52</v>
      </c>
      <c r="L76" s="275">
        <f t="shared" si="1"/>
        <v>-250735.82999999993</v>
      </c>
      <c r="M76" s="268" t="str">
        <f>CAZUL!I73</f>
        <v>P.S. MIRACATU (CC 51823-9)</v>
      </c>
      <c r="N76" s="277"/>
      <c r="O76" s="293" t="str">
        <f>CAZUL!C73</f>
        <v>MEDICAMENTOS</v>
      </c>
    </row>
    <row r="77" spans="1:15" ht="20.100000000000001" customHeight="1">
      <c r="A77" s="384">
        <v>62001</v>
      </c>
      <c r="B77" s="268" t="str">
        <f>CAZUL!P74</f>
        <v>Boleto bancário</v>
      </c>
      <c r="C77" s="269" t="str">
        <f>CAZUL!D74</f>
        <v>FATURA Nº 2329940</v>
      </c>
      <c r="D77" s="270" t="str">
        <f>CAZUL!N74</f>
        <v>20/06/2024</v>
      </c>
      <c r="E77" s="271" t="s">
        <v>1854</v>
      </c>
      <c r="F77" s="272" t="str">
        <f>VLOOKUP(G77,FORNECEDOR!$A$1:$B$10000,2,FALSE)</f>
        <v>92.863.505/0001-06</v>
      </c>
      <c r="G77" s="273" t="str">
        <f>CAZUL!E74</f>
        <v>UNIMED SEGURADORA S/A</v>
      </c>
      <c r="H77" s="274" t="str">
        <f>VLOOKUP(O77,DESPESAS!A$1:D$10000,2,FALSE)</f>
        <v>03.13</v>
      </c>
      <c r="I77" s="274" t="str">
        <f>VLOOKUP(O77,DESPESAS!A$1:D$10000,3,FALSE)</f>
        <v>SEGUROS</v>
      </c>
      <c r="J77" s="275">
        <f>CAZUL!F74</f>
        <v>0</v>
      </c>
      <c r="K77" s="276">
        <f>CAZUL!G74</f>
        <v>-1022.84</v>
      </c>
      <c r="L77" s="275">
        <f t="shared" si="1"/>
        <v>-251758.66999999993</v>
      </c>
      <c r="M77" s="268" t="str">
        <f>CAZUL!I74</f>
        <v>SEDE MIRACATU (CC 51826-3)</v>
      </c>
      <c r="N77" s="277"/>
      <c r="O77" s="293" t="str">
        <f>CAZUL!C74</f>
        <v>SEGURO DE VIDA</v>
      </c>
    </row>
    <row r="78" spans="1:15" ht="20.100000000000001" customHeight="1">
      <c r="A78" s="384">
        <v>552302000023458</v>
      </c>
      <c r="B78" s="268" t="str">
        <f>CAZUL!P75</f>
        <v>Transferência bancária</v>
      </c>
      <c r="C78" s="269" t="str">
        <f>CAZUL!D75</f>
        <v>FÉRIAS</v>
      </c>
      <c r="D78" s="270" t="str">
        <f>CAZUL!N75</f>
        <v>21/06/2024</v>
      </c>
      <c r="E78" s="271" t="str">
        <f>INICIO!B$5</f>
        <v>P. S. MIRACATU/SP</v>
      </c>
      <c r="F78" s="272" t="str">
        <f>VLOOKUP(G78,FORNECEDOR!$A$1:$B$10000,2,FALSE)</f>
        <v>316.937.638-18</v>
      </c>
      <c r="G78" s="273" t="str">
        <f>CAZUL!E75</f>
        <v>EDNA MARIA DA COSTA ALVES</v>
      </c>
      <c r="H78" s="274" t="str">
        <f>VLOOKUP(O78,DESPESAS!A$1:D$10000,2,FALSE)</f>
        <v>01.04</v>
      </c>
      <c r="I78" s="274" t="str">
        <f>VLOOKUP(O78,DESPESAS!A$1:D$10000,3,FALSE)</f>
        <v>FERIAS</v>
      </c>
      <c r="J78" s="275">
        <f>CAZUL!F75</f>
        <v>0</v>
      </c>
      <c r="K78" s="276">
        <f>CAZUL!G75</f>
        <v>-2077.06</v>
      </c>
      <c r="L78" s="275">
        <f t="shared" si="1"/>
        <v>-253835.72999999992</v>
      </c>
      <c r="M78" s="268" t="str">
        <f>CAZUL!I75</f>
        <v>P.S. MIRACATU (CC 51823-9)</v>
      </c>
      <c r="N78" s="277"/>
      <c r="O78" s="293" t="str">
        <f>CAZUL!C75</f>
        <v>FERIAS</v>
      </c>
    </row>
    <row r="79" spans="1:15" ht="20.100000000000001" customHeight="1">
      <c r="A79" s="384">
        <v>552302000016919</v>
      </c>
      <c r="B79" s="268" t="str">
        <f>CAZUL!P76</f>
        <v>Transferência bancária</v>
      </c>
      <c r="C79" s="269" t="str">
        <f>CAZUL!D76</f>
        <v>2/3 - REPASSE COMP. 06/2024</v>
      </c>
      <c r="D79" s="270" t="str">
        <f>CAZUL!N76</f>
        <v>21/06/2024</v>
      </c>
      <c r="E79" s="271" t="str">
        <f>INICIO!B$5</f>
        <v>P. S. MIRACATU/SP</v>
      </c>
      <c r="F79" s="272" t="str">
        <f>VLOOKUP(G79,FORNECEDOR!$A$1:$B$10000,2,FALSE)</f>
        <v>46.583.654/0001-96</v>
      </c>
      <c r="G79" s="273" t="str">
        <f>CAZUL!E76</f>
        <v>MUNICIPIO DE MIRACATU</v>
      </c>
      <c r="H79" s="274" t="str">
        <f>VLOOKUP(O79,DESPESAS!A$1:D$10000,2,FALSE)</f>
        <v>03.37</v>
      </c>
      <c r="I79" s="274" t="str">
        <f>VLOOKUP(O79,DESPESAS!A$1:D$10000,3,FALSE)</f>
        <v>CONTRATO DE GESTÃO</v>
      </c>
      <c r="J79" s="275">
        <f>CAZUL!F76</f>
        <v>313003.05</v>
      </c>
      <c r="K79" s="276">
        <f>CAZUL!G76</f>
        <v>0</v>
      </c>
      <c r="L79" s="275">
        <f t="shared" si="1"/>
        <v>59167.320000000065</v>
      </c>
      <c r="M79" s="268" t="str">
        <f>CAZUL!I76</f>
        <v>P.S. MIRACATU (CC 51823-9)</v>
      </c>
      <c r="N79" s="277"/>
      <c r="O79" s="293" t="str">
        <f>CAZUL!C76</f>
        <v>CONTRATO DE GESTÃO</v>
      </c>
    </row>
    <row r="80" spans="1:15" ht="20.100000000000001" customHeight="1">
      <c r="A80" s="384">
        <v>552302000016919</v>
      </c>
      <c r="B80" s="268" t="str">
        <f>CAZUL!P77</f>
        <v>Transferência bancária</v>
      </c>
      <c r="C80" s="269" t="str">
        <f>CAZUL!D77</f>
        <v>3/3 - REPASSE COMP. 06/2024</v>
      </c>
      <c r="D80" s="270" t="str">
        <f>CAZUL!N77</f>
        <v>21/06/2024</v>
      </c>
      <c r="E80" s="271" t="str">
        <f>INICIO!B$5</f>
        <v>P. S. MIRACATU/SP</v>
      </c>
      <c r="F80" s="272" t="str">
        <f>VLOOKUP(G80,FORNECEDOR!$A$1:$B$10000,2,FALSE)</f>
        <v>46.583.654/0001-96</v>
      </c>
      <c r="G80" s="273" t="str">
        <f>CAZUL!E77</f>
        <v>MUNICIPIO DE MIRACATU</v>
      </c>
      <c r="H80" s="274" t="str">
        <f>VLOOKUP(O80,DESPESAS!A$1:D$10000,2,FALSE)</f>
        <v>03.37</v>
      </c>
      <c r="I80" s="274" t="str">
        <f>VLOOKUP(O80,DESPESAS!A$1:D$10000,3,FALSE)</f>
        <v>CONTRATO DE GESTÃO</v>
      </c>
      <c r="J80" s="275">
        <f>CAZUL!F77</f>
        <v>82727.48</v>
      </c>
      <c r="K80" s="276">
        <f>CAZUL!G77</f>
        <v>0</v>
      </c>
      <c r="L80" s="275">
        <f t="shared" si="1"/>
        <v>141894.80000000005</v>
      </c>
      <c r="M80" s="268" t="str">
        <f>CAZUL!I77</f>
        <v>P.S. MIRACATU (CC 51823-9)</v>
      </c>
      <c r="N80" s="277"/>
      <c r="O80" s="293" t="str">
        <f>CAZUL!C77</f>
        <v>CONTRATO DE GESTÃO</v>
      </c>
    </row>
    <row r="81" spans="1:15" ht="20.100000000000001" customHeight="1">
      <c r="A81" s="384">
        <v>861731200078765</v>
      </c>
      <c r="B81" s="268" t="str">
        <f>CAZUL!P78</f>
        <v>Débito automático</v>
      </c>
      <c r="C81" s="269" t="str">
        <f>CAZUL!D78</f>
        <v>TARIFA BANCÁRIA</v>
      </c>
      <c r="D81" s="270" t="str">
        <f>CAZUL!N78</f>
        <v>21/06/2024</v>
      </c>
      <c r="E81" s="271" t="str">
        <f>INICIO!B$5</f>
        <v>P. S. MIRACATU/SP</v>
      </c>
      <c r="F81" s="272" t="str">
        <f>VLOOKUP(G81,FORNECEDOR!$A$1:$B$10000,2,FALSE)</f>
        <v>00.000.000/1409-53</v>
      </c>
      <c r="G81" s="273" t="str">
        <f>CAZUL!E78</f>
        <v>BANCO DO BRASIL</v>
      </c>
      <c r="H81" s="274" t="str">
        <f>VLOOKUP(O81,DESPESAS!A$1:D$10000,2,FALSE)</f>
        <v>04.07</v>
      </c>
      <c r="I81" s="274" t="str">
        <f>VLOOKUP(O81,DESPESAS!A$1:D$10000,3,FALSE)</f>
        <v>TARIFAS BANCARIAS</v>
      </c>
      <c r="J81" s="275">
        <f>CAZUL!F78</f>
        <v>0</v>
      </c>
      <c r="K81" s="276">
        <f>CAZUL!G78</f>
        <v>-30</v>
      </c>
      <c r="L81" s="275">
        <f t="shared" si="1"/>
        <v>141864.80000000005</v>
      </c>
      <c r="M81" s="268" t="str">
        <f>CAZUL!I78</f>
        <v>P.S. MIRACATU (CC 51823-9)</v>
      </c>
      <c r="N81" s="277"/>
      <c r="O81" s="293" t="str">
        <f>CAZUL!C78</f>
        <v>TARIFAS BANCÁRIAS</v>
      </c>
    </row>
    <row r="82" spans="1:15" ht="20.100000000000001" customHeight="1">
      <c r="A82" s="384">
        <v>551523000051826</v>
      </c>
      <c r="B82" s="268" t="str">
        <f>CAZUL!P79</f>
        <v>Transferência bancária</v>
      </c>
      <c r="C82" s="269" t="str">
        <f>CAZUL!D79</f>
        <v>2/3 - RATEIO COMP. 06/2024</v>
      </c>
      <c r="D82" s="270" t="str">
        <f>CAZUL!N79</f>
        <v>25/06/2024</v>
      </c>
      <c r="E82" s="271" t="str">
        <f>INICIO!B$5</f>
        <v>P. S. MIRACATU/SP</v>
      </c>
      <c r="F82" s="272" t="str">
        <f>VLOOKUP(G82,FORNECEDOR!$A$1:$B$10000,2,FALSE)</f>
        <v>12.955.134/0001-45</v>
      </c>
      <c r="G82" s="273" t="str">
        <f>CAZUL!E79</f>
        <v>INSTITUTO DIVA ALVES DO BRASIL</v>
      </c>
      <c r="H82" s="274" t="str">
        <f>VLOOKUP(O82,DESPESAS!A$1:D$10000,2,FALSE)</f>
        <v>04.09</v>
      </c>
      <c r="I82" s="274" t="str">
        <f>VLOOKUP(O82,DESPESAS!A$1:D$10000,3,FALSE)</f>
        <v>RATEIO DAS DESPESAS DA SEDE DA CONTRATADA</v>
      </c>
      <c r="J82" s="275">
        <f>CAZUL!F79</f>
        <v>0</v>
      </c>
      <c r="K82" s="276">
        <f>CAZUL!G79</f>
        <v>-14898.94</v>
      </c>
      <c r="L82" s="275">
        <f t="shared" si="1"/>
        <v>126965.86000000004</v>
      </c>
      <c r="M82" s="268" t="str">
        <f>CAZUL!I79</f>
        <v>P.S. MIRACATU (CC 51823-9)</v>
      </c>
      <c r="N82" s="277"/>
      <c r="O82" s="293" t="str">
        <f>CAZUL!C79</f>
        <v>RATEIO ADM.</v>
      </c>
    </row>
    <row r="83" spans="1:15" ht="20.100000000000001" customHeight="1">
      <c r="A83" s="384">
        <v>551523000051826</v>
      </c>
      <c r="B83" s="268" t="str">
        <f>CAZUL!P80</f>
        <v>Transferência bancária</v>
      </c>
      <c r="C83" s="269" t="str">
        <f>CAZUL!D80</f>
        <v>3/3 - RATEIO COMP. 06/2024</v>
      </c>
      <c r="D83" s="270" t="str">
        <f>CAZUL!N80</f>
        <v>25/06/2024</v>
      </c>
      <c r="E83" s="271" t="str">
        <f>INICIO!B$5</f>
        <v>P. S. MIRACATU/SP</v>
      </c>
      <c r="F83" s="272" t="str">
        <f>VLOOKUP(G83,FORNECEDOR!$A$1:$B$10000,2,FALSE)</f>
        <v>12.955.134/0001-45</v>
      </c>
      <c r="G83" s="273" t="str">
        <f>CAZUL!E80</f>
        <v>INSTITUTO DIVA ALVES DO BRASIL</v>
      </c>
      <c r="H83" s="274" t="str">
        <f>VLOOKUP(O83,DESPESAS!A$1:D$10000,2,FALSE)</f>
        <v>04.09</v>
      </c>
      <c r="I83" s="274" t="str">
        <f>VLOOKUP(O83,DESPESAS!A$1:D$10000,3,FALSE)</f>
        <v>RATEIO DAS DESPESAS DA SEDE DA CONTRATADA</v>
      </c>
      <c r="J83" s="275">
        <f>CAZUL!F80</f>
        <v>0</v>
      </c>
      <c r="K83" s="276">
        <f>CAZUL!G80</f>
        <v>-3937.83</v>
      </c>
      <c r="L83" s="275">
        <f t="shared" si="1"/>
        <v>123028.03000000004</v>
      </c>
      <c r="M83" s="268" t="str">
        <f>CAZUL!I80</f>
        <v>P.S. MIRACATU (CC 51823-9)</v>
      </c>
      <c r="N83" s="277"/>
      <c r="O83" s="293" t="str">
        <f>CAZUL!C80</f>
        <v>RATEIO ADM.</v>
      </c>
    </row>
    <row r="84" spans="1:15" ht="20.100000000000001" customHeight="1">
      <c r="A84" s="384">
        <v>551523000051823</v>
      </c>
      <c r="B84" s="268" t="str">
        <f>CAZUL!P81</f>
        <v>Transferência bancária</v>
      </c>
      <c r="C84" s="269" t="str">
        <f>CAZUL!D81</f>
        <v>3/3 - RATEIO COMP. 06/2024</v>
      </c>
      <c r="D84" s="270" t="str">
        <f>CAZUL!N81</f>
        <v>25/06/2024</v>
      </c>
      <c r="E84" s="271" t="s">
        <v>1854</v>
      </c>
      <c r="F84" s="272" t="str">
        <f>VLOOKUP(G84,FORNECEDOR!$A$1:$B$10000,2,FALSE)</f>
        <v>12.955.134/0001-45</v>
      </c>
      <c r="G84" s="273" t="str">
        <f>CAZUL!E81</f>
        <v>INSTITUTO DIVA ALVES DO BRASIL</v>
      </c>
      <c r="H84" s="274" t="str">
        <f>VLOOKUP(O84,DESPESAS!A$1:D$10000,2,FALSE)</f>
        <v>04.09</v>
      </c>
      <c r="I84" s="274" t="str">
        <f>VLOOKUP(O84,DESPESAS!A$1:D$10000,3,FALSE)</f>
        <v>RECEITA DE RATEIO ADM.</v>
      </c>
      <c r="J84" s="275">
        <f>CAZUL!F81</f>
        <v>3937.83</v>
      </c>
      <c r="K84" s="276">
        <f>CAZUL!G81</f>
        <v>0</v>
      </c>
      <c r="L84" s="275">
        <f t="shared" si="1"/>
        <v>126965.86000000004</v>
      </c>
      <c r="M84" s="268" t="str">
        <f>CAZUL!I81</f>
        <v>SEDE MIRACATU (CC 51826-3)</v>
      </c>
      <c r="N84" s="277"/>
      <c r="O84" s="293" t="str">
        <f>CAZUL!C81</f>
        <v>RECEITA DE RATEIO ADM.</v>
      </c>
    </row>
    <row r="85" spans="1:15" ht="20.100000000000001" customHeight="1">
      <c r="A85" s="384">
        <v>551523000051823</v>
      </c>
      <c r="B85" s="268" t="str">
        <f>CAZUL!P82</f>
        <v>Transferência bancária</v>
      </c>
      <c r="C85" s="269" t="str">
        <f>CAZUL!D82</f>
        <v>2/3 - RATEIO COMP. 06/2024</v>
      </c>
      <c r="D85" s="270" t="str">
        <f>CAZUL!N82</f>
        <v>25/06/2024</v>
      </c>
      <c r="E85" s="271" t="s">
        <v>1854</v>
      </c>
      <c r="F85" s="272" t="str">
        <f>VLOOKUP(G85,FORNECEDOR!$A$1:$B$10000,2,FALSE)</f>
        <v>12.955.134/0001-45</v>
      </c>
      <c r="G85" s="273" t="str">
        <f>CAZUL!E82</f>
        <v>INSTITUTO DIVA ALVES DO BRASIL</v>
      </c>
      <c r="H85" s="274" t="str">
        <f>VLOOKUP(O85,DESPESAS!A$1:D$10000,2,FALSE)</f>
        <v>04.09</v>
      </c>
      <c r="I85" s="274" t="str">
        <f>VLOOKUP(O85,DESPESAS!A$1:D$10000,3,FALSE)</f>
        <v>RECEITA DE RATEIO ADM.</v>
      </c>
      <c r="J85" s="275">
        <f>CAZUL!F82</f>
        <v>14898.94</v>
      </c>
      <c r="K85" s="276">
        <f>CAZUL!G82</f>
        <v>0</v>
      </c>
      <c r="L85" s="275">
        <f t="shared" si="1"/>
        <v>141864.80000000005</v>
      </c>
      <c r="M85" s="268" t="str">
        <f>CAZUL!I82</f>
        <v>SEDE MIRACATU (CC 51826-3)</v>
      </c>
      <c r="N85" s="277"/>
      <c r="O85" s="293" t="str">
        <f>CAZUL!C82</f>
        <v>RECEITA DE RATEIO ADM.</v>
      </c>
    </row>
    <row r="86" spans="1:15" ht="20.100000000000001" customHeight="1">
      <c r="A86" s="384">
        <v>7331</v>
      </c>
      <c r="B86" s="268" t="str">
        <f>CAZUL!P83</f>
        <v>Transferência bancária</v>
      </c>
      <c r="C86" s="269" t="str">
        <f>CAZUL!D83</f>
        <v>FÉRIAS</v>
      </c>
      <c r="D86" s="270" t="str">
        <f>CAZUL!N83</f>
        <v>26/06/2024</v>
      </c>
      <c r="E86" s="271" t="str">
        <f>INICIO!B$5</f>
        <v>P. S. MIRACATU/SP</v>
      </c>
      <c r="F86" s="272" t="str">
        <f>VLOOKUP(G86,FORNECEDOR!$A$1:$B$10000,2,FALSE)</f>
        <v>350.454.898-36</v>
      </c>
      <c r="G86" s="273" t="str">
        <f>CAZUL!E83</f>
        <v>VIULGINA TOME DA SILVA</v>
      </c>
      <c r="H86" s="274" t="str">
        <f>VLOOKUP(O86,DESPESAS!A$1:D$10000,2,FALSE)</f>
        <v>01.04</v>
      </c>
      <c r="I86" s="274" t="str">
        <f>VLOOKUP(O86,DESPESAS!A$1:D$10000,3,FALSE)</f>
        <v>FERIAS</v>
      </c>
      <c r="J86" s="275">
        <f>CAZUL!F83</f>
        <v>0</v>
      </c>
      <c r="K86" s="276">
        <f>CAZUL!G83</f>
        <v>-3314.25</v>
      </c>
      <c r="L86" s="275">
        <f t="shared" si="1"/>
        <v>138550.55000000005</v>
      </c>
      <c r="M86" s="268" t="str">
        <f>CAZUL!I83</f>
        <v>P.S. MIRACATU (CC 51823-9)</v>
      </c>
      <c r="N86" s="277"/>
      <c r="O86" s="293" t="str">
        <f>CAZUL!C83</f>
        <v>FERIAS</v>
      </c>
    </row>
    <row r="87" spans="1:15" ht="20.100000000000001" customHeight="1">
      <c r="A87" s="384">
        <v>7331</v>
      </c>
      <c r="B87" s="268" t="str">
        <f>CAZUL!P84</f>
        <v>Transferência bancária</v>
      </c>
      <c r="C87" s="269" t="str">
        <f>CAZUL!D84</f>
        <v>FÉRIAS</v>
      </c>
      <c r="D87" s="270" t="str">
        <f>CAZUL!N84</f>
        <v>26/06/2024</v>
      </c>
      <c r="E87" s="271" t="str">
        <f>INICIO!B$5</f>
        <v>P. S. MIRACATU/SP</v>
      </c>
      <c r="F87" s="272" t="str">
        <f>VLOOKUP(G87,FORNECEDOR!$A$1:$B$10000,2,FALSE)</f>
        <v>405.576.718-84</v>
      </c>
      <c r="G87" s="273" t="str">
        <f>CAZUL!E84</f>
        <v>JEFFERSON CRISTHIAN NAGLIATTI</v>
      </c>
      <c r="H87" s="274" t="str">
        <f>VLOOKUP(O87,DESPESAS!A$1:D$10000,2,FALSE)</f>
        <v>01.04</v>
      </c>
      <c r="I87" s="274" t="str">
        <f>VLOOKUP(O87,DESPESAS!A$1:D$10000,3,FALSE)</f>
        <v>FERIAS</v>
      </c>
      <c r="J87" s="275">
        <f>CAZUL!F84</f>
        <v>0</v>
      </c>
      <c r="K87" s="276">
        <f>CAZUL!G84</f>
        <v>-2866.26</v>
      </c>
      <c r="L87" s="275">
        <f t="shared" si="1"/>
        <v>135684.29000000004</v>
      </c>
      <c r="M87" s="268" t="str">
        <f>CAZUL!I84</f>
        <v>P.S. MIRACATU (CC 51823-9)</v>
      </c>
      <c r="N87" s="277"/>
      <c r="O87" s="293" t="str">
        <f>CAZUL!C84</f>
        <v>FERIAS</v>
      </c>
    </row>
    <row r="88" spans="1:15" ht="20.100000000000001" customHeight="1">
      <c r="A88" s="384">
        <v>7331</v>
      </c>
      <c r="B88" s="268" t="str">
        <f>CAZUL!P85</f>
        <v>Transferência bancária</v>
      </c>
      <c r="C88" s="269" t="str">
        <f>CAZUL!D85</f>
        <v>FÉRIAS</v>
      </c>
      <c r="D88" s="270" t="str">
        <f>CAZUL!N85</f>
        <v>26/06/2024</v>
      </c>
      <c r="E88" s="271" t="str">
        <f>INICIO!B$5</f>
        <v>P. S. MIRACATU/SP</v>
      </c>
      <c r="F88" s="272" t="str">
        <f>VLOOKUP(G88,FORNECEDOR!$A$1:$B$10000,2,FALSE)</f>
        <v>389.962.128-06</v>
      </c>
      <c r="G88" s="273" t="str">
        <f>CAZUL!E85</f>
        <v>LETICIA OLIVEIRA DOS SANTOS</v>
      </c>
      <c r="H88" s="274" t="str">
        <f>VLOOKUP(O88,DESPESAS!A$1:D$10000,2,FALSE)</f>
        <v>01.04</v>
      </c>
      <c r="I88" s="274" t="str">
        <f>VLOOKUP(O88,DESPESAS!A$1:D$10000,3,FALSE)</f>
        <v>FERIAS</v>
      </c>
      <c r="J88" s="275">
        <f>CAZUL!F85</f>
        <v>0</v>
      </c>
      <c r="K88" s="276">
        <f>CAZUL!G85</f>
        <v>-2827.57</v>
      </c>
      <c r="L88" s="275">
        <f t="shared" si="1"/>
        <v>132856.72000000003</v>
      </c>
      <c r="M88" s="268" t="str">
        <f>CAZUL!I85</f>
        <v>P.S. MIRACATU (CC 51823-9)</v>
      </c>
      <c r="N88" s="277"/>
      <c r="O88" s="293" t="str">
        <f>CAZUL!C85</f>
        <v>FERIAS</v>
      </c>
    </row>
    <row r="89" spans="1:15" ht="20.100000000000001" customHeight="1">
      <c r="A89" s="384">
        <v>7331</v>
      </c>
      <c r="B89" s="268" t="str">
        <f>CAZUL!P86</f>
        <v>Transferência bancária</v>
      </c>
      <c r="C89" s="269" t="str">
        <f>CAZUL!D86</f>
        <v>FÉRIAS</v>
      </c>
      <c r="D89" s="270" t="str">
        <f>CAZUL!N86</f>
        <v>26/06/2024</v>
      </c>
      <c r="E89" s="271" t="str">
        <f>INICIO!B$5</f>
        <v>P. S. MIRACATU/SP</v>
      </c>
      <c r="F89" s="272" t="str">
        <f>VLOOKUP(G89,FORNECEDOR!$A$1:$B$10000,2,FALSE)</f>
        <v>313.336.688-21</v>
      </c>
      <c r="G89" s="273" t="str">
        <f>CAZUL!E86</f>
        <v>WANDERSON APARECIDO DA COSTA SILVA</v>
      </c>
      <c r="H89" s="274" t="str">
        <f>VLOOKUP(O89,DESPESAS!A$1:D$10000,2,FALSE)</f>
        <v>01.04</v>
      </c>
      <c r="I89" s="274" t="str">
        <f>VLOOKUP(O89,DESPESAS!A$1:D$10000,3,FALSE)</f>
        <v>FERIAS</v>
      </c>
      <c r="J89" s="275">
        <f>CAZUL!F86</f>
        <v>0</v>
      </c>
      <c r="K89" s="276">
        <f>CAZUL!G86</f>
        <v>-2611.2399999999998</v>
      </c>
      <c r="L89" s="275">
        <f t="shared" si="1"/>
        <v>130245.48000000003</v>
      </c>
      <c r="M89" s="268" t="str">
        <f>CAZUL!I86</f>
        <v>P.S. MIRACATU (CC 51823-9)</v>
      </c>
      <c r="N89" s="277"/>
      <c r="O89" s="293" t="str">
        <f>CAZUL!C86</f>
        <v>FERIAS</v>
      </c>
    </row>
    <row r="90" spans="1:15" ht="20.100000000000001" customHeight="1">
      <c r="A90" s="384">
        <v>7331</v>
      </c>
      <c r="B90" s="268" t="str">
        <f>CAZUL!P87</f>
        <v>Transferência bancária</v>
      </c>
      <c r="C90" s="269" t="str">
        <f>CAZUL!D87</f>
        <v>FÉRIAS</v>
      </c>
      <c r="D90" s="270" t="str">
        <f>CAZUL!N87</f>
        <v>26/06/2024</v>
      </c>
      <c r="E90" s="271" t="str">
        <f>INICIO!B$5</f>
        <v>P. S. MIRACATU/SP</v>
      </c>
      <c r="F90" s="272" t="str">
        <f>VLOOKUP(G90,FORNECEDOR!$A$1:$B$10000,2,FALSE)</f>
        <v>437.768.888-06</v>
      </c>
      <c r="G90" s="273" t="str">
        <f>CAZUL!E87</f>
        <v>KELLY CRISTINA ROSARIO</v>
      </c>
      <c r="H90" s="274" t="str">
        <f>VLOOKUP(O90,DESPESAS!A$1:D$10000,2,FALSE)</f>
        <v>01.04</v>
      </c>
      <c r="I90" s="274" t="str">
        <f>VLOOKUP(O90,DESPESAS!A$1:D$10000,3,FALSE)</f>
        <v>FERIAS</v>
      </c>
      <c r="J90" s="275">
        <f>CAZUL!F87</f>
        <v>0</v>
      </c>
      <c r="K90" s="276">
        <f>CAZUL!G87</f>
        <v>-2483.2600000000002</v>
      </c>
      <c r="L90" s="275">
        <f t="shared" si="1"/>
        <v>127762.22000000003</v>
      </c>
      <c r="M90" s="268" t="str">
        <f>CAZUL!I87</f>
        <v>P.S. MIRACATU (CC 51823-9)</v>
      </c>
      <c r="N90" s="277"/>
      <c r="O90" s="293" t="str">
        <f>CAZUL!C87</f>
        <v>FERIAS</v>
      </c>
    </row>
    <row r="91" spans="1:15" ht="20.100000000000001" customHeight="1">
      <c r="A91" s="384">
        <v>7331</v>
      </c>
      <c r="B91" s="268" t="str">
        <f>CAZUL!P88</f>
        <v>Transferência bancária</v>
      </c>
      <c r="C91" s="269" t="str">
        <f>CAZUL!D88</f>
        <v>FÉRIAS</v>
      </c>
      <c r="D91" s="270" t="str">
        <f>CAZUL!N88</f>
        <v>26/06/2024</v>
      </c>
      <c r="E91" s="271" t="str">
        <f>INICIO!B$5</f>
        <v>P. S. MIRACATU/SP</v>
      </c>
      <c r="F91" s="272" t="str">
        <f>VLOOKUP(G91,FORNECEDOR!$A$1:$B$10000,2,FALSE)</f>
        <v>052.267.654-52</v>
      </c>
      <c r="G91" s="273" t="str">
        <f>CAZUL!E88</f>
        <v>MARIA ROSENILDA DA SILVA</v>
      </c>
      <c r="H91" s="274" t="str">
        <f>VLOOKUP(O91,DESPESAS!A$1:D$10000,2,FALSE)</f>
        <v>01.04</v>
      </c>
      <c r="I91" s="274" t="str">
        <f>VLOOKUP(O91,DESPESAS!A$1:D$10000,3,FALSE)</f>
        <v>FERIAS</v>
      </c>
      <c r="J91" s="275">
        <f>CAZUL!F88</f>
        <v>0</v>
      </c>
      <c r="K91" s="276">
        <f>CAZUL!G88</f>
        <v>-2077.06</v>
      </c>
      <c r="L91" s="275">
        <f t="shared" si="1"/>
        <v>125685.16000000003</v>
      </c>
      <c r="M91" s="268" t="str">
        <f>CAZUL!I88</f>
        <v>P.S. MIRACATU (CC 51823-9)</v>
      </c>
      <c r="N91" s="277"/>
      <c r="O91" s="293" t="str">
        <f>CAZUL!C88</f>
        <v>FERIAS</v>
      </c>
    </row>
    <row r="92" spans="1:15" ht="20.100000000000001" customHeight="1">
      <c r="A92" s="384">
        <v>7331</v>
      </c>
      <c r="B92" s="268" t="str">
        <f>CAZUL!P89</f>
        <v>Transferência bancária</v>
      </c>
      <c r="C92" s="269" t="str">
        <f>CAZUL!D89</f>
        <v>FÉRIAS</v>
      </c>
      <c r="D92" s="270" t="str">
        <f>CAZUL!N89</f>
        <v>26/06/2024</v>
      </c>
      <c r="E92" s="271" t="str">
        <f>INICIO!B$5</f>
        <v>P. S. MIRACATU/SP</v>
      </c>
      <c r="F92" s="272" t="str">
        <f>VLOOKUP(G92,FORNECEDOR!$A$1:$B$10000,2,FALSE)</f>
        <v xml:space="preserve">372.729.058-75 </v>
      </c>
      <c r="G92" s="273" t="str">
        <f>CAZUL!E89</f>
        <v>ANDRESSA DE SOUZA SANTOS</v>
      </c>
      <c r="H92" s="274" t="str">
        <f>VLOOKUP(O92,DESPESAS!A$1:D$10000,2,FALSE)</f>
        <v>01.04</v>
      </c>
      <c r="I92" s="274" t="str">
        <f>VLOOKUP(O92,DESPESAS!A$1:D$10000,3,FALSE)</f>
        <v>FERIAS</v>
      </c>
      <c r="J92" s="275">
        <f>CAZUL!F89</f>
        <v>0</v>
      </c>
      <c r="K92" s="276">
        <f>CAZUL!G89</f>
        <v>-1462.22</v>
      </c>
      <c r="L92" s="275">
        <f t="shared" si="1"/>
        <v>124222.94000000003</v>
      </c>
      <c r="M92" s="268" t="str">
        <f>CAZUL!I89</f>
        <v>P.S. MIRACATU (CC 51823-9)</v>
      </c>
      <c r="N92" s="277"/>
      <c r="O92" s="293" t="str">
        <f>CAZUL!C89</f>
        <v>FERIAS</v>
      </c>
    </row>
    <row r="93" spans="1:15" ht="20.100000000000001" customHeight="1">
      <c r="A93" s="384">
        <v>7331</v>
      </c>
      <c r="B93" s="268" t="str">
        <f>CAZUL!P90</f>
        <v>Transferência bancária</v>
      </c>
      <c r="C93" s="269" t="str">
        <f>CAZUL!D90</f>
        <v>FÉRIAS</v>
      </c>
      <c r="D93" s="270" t="str">
        <f>CAZUL!N90</f>
        <v>26/06/2024</v>
      </c>
      <c r="E93" s="271" t="str">
        <f>INICIO!B$5</f>
        <v>P. S. MIRACATU/SP</v>
      </c>
      <c r="F93" s="272" t="str">
        <f>VLOOKUP(G93,FORNECEDOR!$A$1:$B$10000,2,FALSE)</f>
        <v>328.192.818-85</v>
      </c>
      <c r="G93" s="273" t="str">
        <f>CAZUL!E90</f>
        <v>GENESIS ALMEIDA SANTOS</v>
      </c>
      <c r="H93" s="274" t="str">
        <f>VLOOKUP(O93,DESPESAS!A$1:D$10000,2,FALSE)</f>
        <v>01.04</v>
      </c>
      <c r="I93" s="274" t="str">
        <f>VLOOKUP(O93,DESPESAS!A$1:D$10000,3,FALSE)</f>
        <v>FERIAS</v>
      </c>
      <c r="J93" s="275">
        <f>CAZUL!F90</f>
        <v>0</v>
      </c>
      <c r="K93" s="276">
        <f>CAZUL!G90</f>
        <v>-1240.1400000000001</v>
      </c>
      <c r="L93" s="275">
        <f t="shared" si="1"/>
        <v>122982.80000000003</v>
      </c>
      <c r="M93" s="268" t="str">
        <f>CAZUL!I90</f>
        <v>P.S. MIRACATU (CC 51823-9)</v>
      </c>
      <c r="N93" s="277"/>
      <c r="O93" s="293" t="str">
        <f>CAZUL!C90</f>
        <v>FERIAS</v>
      </c>
    </row>
    <row r="94" spans="1:15" ht="20.100000000000001" customHeight="1">
      <c r="A94" s="384">
        <v>7331</v>
      </c>
      <c r="B94" s="268" t="str">
        <f>CAZUL!P91</f>
        <v>Transferência bancária</v>
      </c>
      <c r="C94" s="269" t="str">
        <f>CAZUL!D91</f>
        <v>FÉRIAS</v>
      </c>
      <c r="D94" s="270" t="str">
        <f>CAZUL!N91</f>
        <v>26/06/2024</v>
      </c>
      <c r="E94" s="271" t="str">
        <f>INICIO!B$5</f>
        <v>P. S. MIRACATU/SP</v>
      </c>
      <c r="F94" s="272" t="str">
        <f>VLOOKUP(G94,FORNECEDOR!$A$1:$B$10000,2,FALSE)</f>
        <v>448.267.308-02</v>
      </c>
      <c r="G94" s="273" t="str">
        <f>CAZUL!E91</f>
        <v>THAMIRIS APARECIDA DOS SANTOS BATISTA</v>
      </c>
      <c r="H94" s="274" t="str">
        <f>VLOOKUP(O94,DESPESAS!A$1:D$10000,2,FALSE)</f>
        <v>01.04</v>
      </c>
      <c r="I94" s="274" t="str">
        <f>VLOOKUP(O94,DESPESAS!A$1:D$10000,3,FALSE)</f>
        <v>FERIAS</v>
      </c>
      <c r="J94" s="275">
        <f>CAZUL!F91</f>
        <v>0</v>
      </c>
      <c r="K94" s="276">
        <f>CAZUL!G91</f>
        <v>-1048.69</v>
      </c>
      <c r="L94" s="275">
        <f t="shared" si="1"/>
        <v>121934.11000000003</v>
      </c>
      <c r="M94" s="268" t="str">
        <f>CAZUL!I91</f>
        <v>P.S. MIRACATU (CC 51823-9)</v>
      </c>
      <c r="N94" s="277"/>
      <c r="O94" s="293" t="str">
        <f>CAZUL!C91</f>
        <v>FERIAS</v>
      </c>
    </row>
    <row r="95" spans="1:15" ht="20.100000000000001" customHeight="1">
      <c r="A95" s="384">
        <v>551744000051156</v>
      </c>
      <c r="B95" s="268" t="str">
        <f>CAZUL!P92</f>
        <v>Transferência bancária</v>
      </c>
      <c r="C95" s="269" t="str">
        <f>CAZUL!D92</f>
        <v>NF 508</v>
      </c>
      <c r="D95" s="270" t="str">
        <f>CAZUL!N92</f>
        <v>27/06/2024</v>
      </c>
      <c r="E95" s="271" t="str">
        <f>INICIO!B$5</f>
        <v>P. S. MIRACATU/SP</v>
      </c>
      <c r="F95" s="272" t="str">
        <f>VLOOKUP(G95,FORNECEDOR!$A$1:$B$10000,2,FALSE)</f>
        <v>12.253.945/0001-02</v>
      </c>
      <c r="G95" s="273" t="str">
        <f>CAZUL!E92</f>
        <v>PILLIAR INDUSTRIA E COMERCIO DE PLASTICOS E PAPEL LTDA (FILIAL 102)</v>
      </c>
      <c r="H95" s="274" t="str">
        <f>VLOOKUP(O95,DESPESAS!A$1:D$10000,2,FALSE)</f>
        <v>02.06</v>
      </c>
      <c r="I95" s="274" t="str">
        <f>VLOOKUP(O95,DESPESAS!A$1:D$10000,3,FALSE)</f>
        <v>MATERIAIS DE LIMPEZA</v>
      </c>
      <c r="J95" s="275">
        <f>CAZUL!F92</f>
        <v>0</v>
      </c>
      <c r="K95" s="276">
        <f>CAZUL!G92</f>
        <v>-620.91</v>
      </c>
      <c r="L95" s="275">
        <f t="shared" si="1"/>
        <v>121313.20000000003</v>
      </c>
      <c r="M95" s="268" t="str">
        <f>CAZUL!I92</f>
        <v>P.S. MIRACATU (CC 51823-9)</v>
      </c>
      <c r="N95" s="277"/>
      <c r="O95" s="293" t="str">
        <f>CAZUL!C92</f>
        <v>MATERIAIS DE LIMPEZA E HIGIENE</v>
      </c>
    </row>
    <row r="96" spans="1:15" ht="20.100000000000001" customHeight="1">
      <c r="A96" s="384">
        <v>62703</v>
      </c>
      <c r="B96" s="268" t="str">
        <f>CAZUL!P93</f>
        <v>Transferência bancária</v>
      </c>
      <c r="C96" s="269" t="str">
        <f>CAZUL!D93</f>
        <v>NFS 211</v>
      </c>
      <c r="D96" s="270" t="str">
        <f>CAZUL!N93</f>
        <v>27/06/2024</v>
      </c>
      <c r="E96" s="271" t="str">
        <f>INICIO!B$5</f>
        <v>P. S. MIRACATU/SP</v>
      </c>
      <c r="F96" s="272" t="str">
        <f>VLOOKUP(G96,FORNECEDOR!$A$1:$B$10000,2,FALSE)</f>
        <v>04.233.134/0001-03</v>
      </c>
      <c r="G96" s="273" t="str">
        <f>CAZUL!E93</f>
        <v>LABORATORIO BIOMEDICO LABORCLIN LTDA</v>
      </c>
      <c r="H96" s="274" t="str">
        <f>VLOOKUP(O96,DESPESAS!A$1:D$10000,2,FALSE)</f>
        <v>03.06</v>
      </c>
      <c r="I96" s="274" t="str">
        <f>VLOOKUP(O96,DESPESAS!A$1:D$10000,3,FALSE)</f>
        <v>EXAMES LABORATORIAIS E DE IMAGEM</v>
      </c>
      <c r="J96" s="275">
        <f>CAZUL!F93</f>
        <v>0</v>
      </c>
      <c r="K96" s="276">
        <f>CAZUL!G93</f>
        <v>-44578.75</v>
      </c>
      <c r="L96" s="275">
        <f t="shared" si="1"/>
        <v>76734.450000000026</v>
      </c>
      <c r="M96" s="268" t="str">
        <f>CAZUL!I93</f>
        <v>P.S. MIRACATU (CC 51823-9)</v>
      </c>
      <c r="N96" s="277"/>
      <c r="O96" s="293" t="str">
        <f>CAZUL!C93</f>
        <v>EXAMES MEDICOS</v>
      </c>
    </row>
    <row r="97" spans="1:15" ht="20.100000000000001" customHeight="1">
      <c r="A97" s="384">
        <v>62704</v>
      </c>
      <c r="B97" s="268" t="str">
        <f>CAZUL!P94</f>
        <v>Transferência bancária</v>
      </c>
      <c r="C97" s="269" t="str">
        <f>CAZUL!D94</f>
        <v>NFS 213</v>
      </c>
      <c r="D97" s="270" t="str">
        <f>CAZUL!N94</f>
        <v>27/06/2024</v>
      </c>
      <c r="E97" s="271" t="str">
        <f>INICIO!B$5</f>
        <v>P. S. MIRACATU/SP</v>
      </c>
      <c r="F97" s="272" t="str">
        <f>VLOOKUP(G97,FORNECEDOR!$A$1:$B$10000,2,FALSE)</f>
        <v>04.233.134/0001-03</v>
      </c>
      <c r="G97" s="273" t="str">
        <f>CAZUL!E94</f>
        <v>LABORATORIO BIOMEDICO LABORCLIN LTDA</v>
      </c>
      <c r="H97" s="274" t="str">
        <f>VLOOKUP(O97,DESPESAS!A$1:D$10000,2,FALSE)</f>
        <v>03.06</v>
      </c>
      <c r="I97" s="274" t="str">
        <f>VLOOKUP(O97,DESPESAS!A$1:D$10000,3,FALSE)</f>
        <v>EXAMES LABORATORIAIS E DE IMAGEM</v>
      </c>
      <c r="J97" s="275">
        <f>CAZUL!F94</f>
        <v>0</v>
      </c>
      <c r="K97" s="276">
        <f>CAZUL!G94</f>
        <v>-2656.26</v>
      </c>
      <c r="L97" s="275">
        <f t="shared" si="1"/>
        <v>74078.190000000031</v>
      </c>
      <c r="M97" s="268" t="str">
        <f>CAZUL!I94</f>
        <v>P.S. MIRACATU (CC 51823-9)</v>
      </c>
      <c r="N97" s="277"/>
      <c r="O97" s="293" t="str">
        <f>CAZUL!C94</f>
        <v>EXAMES MEDICOS</v>
      </c>
    </row>
    <row r="98" spans="1:15" ht="20.100000000000001" customHeight="1">
      <c r="A98" s="384">
        <v>62705</v>
      </c>
      <c r="B98" s="268" t="str">
        <f>CAZUL!P95</f>
        <v>Transferência bancária</v>
      </c>
      <c r="C98" s="269" t="str">
        <f>CAZUL!D95</f>
        <v>RECIBO DE LOCAÇÃO Nº 726</v>
      </c>
      <c r="D98" s="270" t="str">
        <f>CAZUL!N95</f>
        <v>27/06/2024</v>
      </c>
      <c r="E98" s="271" t="str">
        <f>INICIO!B$5</f>
        <v>P. S. MIRACATU/SP</v>
      </c>
      <c r="F98" s="272" t="str">
        <f>VLOOKUP(G98,FORNECEDOR!$A$1:$B$10000,2,FALSE)</f>
        <v>06.088.486/0001-48</v>
      </c>
      <c r="G98" s="273" t="str">
        <f>CAZUL!E95</f>
        <v>SAMIR SERVICOS RADIOLOGICOS LTDA</v>
      </c>
      <c r="H98" s="274" t="str">
        <f>VLOOKUP(O98,DESPESAS!A$1:D$10000,2,FALSE)</f>
        <v>03.06</v>
      </c>
      <c r="I98" s="274" t="str">
        <f>VLOOKUP(O98,DESPESAS!A$1:D$10000,3,FALSE)</f>
        <v>EXAMES LABORATORIAIS E DE IMAGEM</v>
      </c>
      <c r="J98" s="275">
        <f>CAZUL!F95</f>
        <v>0</v>
      </c>
      <c r="K98" s="276">
        <f>CAZUL!G95</f>
        <v>-8800</v>
      </c>
      <c r="L98" s="275">
        <f t="shared" si="1"/>
        <v>65278.190000000031</v>
      </c>
      <c r="M98" s="268" t="str">
        <f>CAZUL!I95</f>
        <v>P.S. MIRACATU (CC 51823-9)</v>
      </c>
      <c r="N98" s="277"/>
      <c r="O98" s="293" t="str">
        <f>CAZUL!C95</f>
        <v>SERVIÇO DE RADIOLOGIA</v>
      </c>
    </row>
    <row r="99" spans="1:15" ht="20.100000000000001" customHeight="1">
      <c r="A99" s="384">
        <v>62706</v>
      </c>
      <c r="B99" s="268" t="str">
        <f>CAZUL!P96</f>
        <v>Transferência bancária</v>
      </c>
      <c r="C99" s="269" t="str">
        <f>CAZUL!D96</f>
        <v>NFS 423</v>
      </c>
      <c r="D99" s="270" t="str">
        <f>CAZUL!N96</f>
        <v>27/06/2024</v>
      </c>
      <c r="E99" s="271" t="str">
        <f>INICIO!B$5</f>
        <v>P. S. MIRACATU/SP</v>
      </c>
      <c r="F99" s="272" t="str">
        <f>VLOOKUP(G99,FORNECEDOR!$A$1:$B$10000,2,FALSE)</f>
        <v>01.790.382/0001-67</v>
      </c>
      <c r="G99" s="273" t="str">
        <f>CAZUL!E96</f>
        <v>VITAI INOVACAO LTDA</v>
      </c>
      <c r="H99" s="274" t="str">
        <f>VLOOKUP(O99,DESPESAS!A$1:D$10000,2,FALSE)</f>
        <v>03.41</v>
      </c>
      <c r="I99" s="274" t="str">
        <f>VLOOKUP(O99,DESPESAS!A$1:D$10000,3,FALSE)</f>
        <v>MANUTENÇAO DE SOFTWARE</v>
      </c>
      <c r="J99" s="275">
        <f>CAZUL!F96</f>
        <v>0</v>
      </c>
      <c r="K99" s="276">
        <f>CAZUL!G96</f>
        <v>-4223.25</v>
      </c>
      <c r="L99" s="275">
        <f t="shared" si="1"/>
        <v>61054.940000000031</v>
      </c>
      <c r="M99" s="268" t="str">
        <f>CAZUL!I96</f>
        <v>P.S. MIRACATU (CC 51823-9)</v>
      </c>
      <c r="N99" s="277"/>
      <c r="O99" s="293" t="str">
        <f>CAZUL!C96</f>
        <v>MANUTENÇAO DE SOFTWARE</v>
      </c>
    </row>
    <row r="100" spans="1:15" ht="20.100000000000001" customHeight="1">
      <c r="A100" s="384">
        <v>62707</v>
      </c>
      <c r="B100" s="268" t="str">
        <f>CAZUL!P97</f>
        <v>Transferência bancária</v>
      </c>
      <c r="C100" s="269" t="str">
        <f>CAZUL!D97</f>
        <v>NFS 1524</v>
      </c>
      <c r="D100" s="270" t="str">
        <f>CAZUL!N97</f>
        <v>27/06/2024</v>
      </c>
      <c r="E100" s="271" t="str">
        <f>INICIO!B$5</f>
        <v>P. S. MIRACATU/SP</v>
      </c>
      <c r="F100" s="272" t="str">
        <f>VLOOKUP(G100,FORNECEDOR!$A$1:$B$10000,2,FALSE)</f>
        <v>19.095.917/0001-45</v>
      </c>
      <c r="G100" s="273" t="str">
        <f>CAZUL!E97</f>
        <v>FGTECH MANUTENCAO DE EQUIPAMENTOS LTDA</v>
      </c>
      <c r="H100" s="274" t="str">
        <f>VLOOKUP(O100,DESPESAS!A$1:D$10000,2,FALSE)</f>
        <v>03.09</v>
      </c>
      <c r="I100" s="274" t="str">
        <f>VLOOKUP(O100,DESPESAS!A$1:D$10000,3,FALSE)</f>
        <v>MANUTENÇAO EQUIPAMENTOS EM GERAL</v>
      </c>
      <c r="J100" s="275">
        <f>CAZUL!F97</f>
        <v>0</v>
      </c>
      <c r="K100" s="276">
        <f>CAZUL!G97</f>
        <v>-4500</v>
      </c>
      <c r="L100" s="275">
        <f t="shared" si="1"/>
        <v>56554.940000000031</v>
      </c>
      <c r="M100" s="268" t="str">
        <f>CAZUL!I97</f>
        <v>P.S. MIRACATU (CC 51823-9)</v>
      </c>
      <c r="N100" s="277"/>
      <c r="O100" s="293" t="str">
        <f>CAZUL!C97</f>
        <v>MANUTENÇAO DE EQUIPAMENTOS</v>
      </c>
    </row>
    <row r="101" spans="1:15" ht="20.100000000000001" customHeight="1">
      <c r="A101" s="384">
        <v>62701</v>
      </c>
      <c r="B101" s="268" t="str">
        <f>CAZUL!P98</f>
        <v>Boleto bancário</v>
      </c>
      <c r="C101" s="269" t="str">
        <f>CAZUL!D98</f>
        <v>PEDIDO Nº 53929</v>
      </c>
      <c r="D101" s="270" t="str">
        <f>CAZUL!N98</f>
        <v>27/06/2024</v>
      </c>
      <c r="E101" s="271" t="str">
        <f>INICIO!B$5</f>
        <v>P. S. MIRACATU/SP</v>
      </c>
      <c r="F101" s="272" t="str">
        <f>VLOOKUP(G101,FORNECEDOR!$A$1:$B$10000,2,FALSE)</f>
        <v>60.896.248/0001-04</v>
      </c>
      <c r="G101" s="273" t="str">
        <f>CAZUL!E98</f>
        <v>VALLESUL TRANSPORTES E TURISMO LTDA</v>
      </c>
      <c r="H101" s="274" t="str">
        <f>VLOOKUP(O101,DESPESAS!A$1:D$10000,2,FALSE)</f>
        <v>03.42</v>
      </c>
      <c r="I101" s="274" t="str">
        <f>VLOOKUP(O101,DESPESAS!A$1:D$10000,3,FALSE)</f>
        <v>VALE TRANSPORTE</v>
      </c>
      <c r="J101" s="275">
        <f>CAZUL!F98</f>
        <v>0</v>
      </c>
      <c r="K101" s="276">
        <f>CAZUL!G98</f>
        <v>-980</v>
      </c>
      <c r="L101" s="275">
        <f t="shared" si="1"/>
        <v>55574.940000000031</v>
      </c>
      <c r="M101" s="268" t="str">
        <f>CAZUL!I98</f>
        <v>P.S. MIRACATU (CC 51823-9)</v>
      </c>
      <c r="N101" s="277"/>
      <c r="O101" s="293" t="str">
        <f>CAZUL!C98</f>
        <v>VALE TRANSPORTE</v>
      </c>
    </row>
    <row r="102" spans="1:15" ht="20.100000000000001" customHeight="1">
      <c r="A102" s="384">
        <v>62702</v>
      </c>
      <c r="B102" s="268" t="str">
        <f>CAZUL!P99</f>
        <v>Boleto bancário</v>
      </c>
      <c r="C102" s="269" t="str">
        <f>CAZUL!D99</f>
        <v>PEDIDO Nº 53930</v>
      </c>
      <c r="D102" s="270" t="str">
        <f>CAZUL!N99</f>
        <v>27/06/2024</v>
      </c>
      <c r="E102" s="271" t="str">
        <f>INICIO!B$5</f>
        <v>P. S. MIRACATU/SP</v>
      </c>
      <c r="F102" s="272" t="str">
        <f>VLOOKUP(G102,FORNECEDOR!$A$1:$B$10000,2,FALSE)</f>
        <v>60.896.248/0001-04</v>
      </c>
      <c r="G102" s="273" t="str">
        <f>CAZUL!E99</f>
        <v>VALLESUL TRANSPORTES E TURISMO LTDA</v>
      </c>
      <c r="H102" s="274" t="str">
        <f>VLOOKUP(O102,DESPESAS!A$1:D$10000,2,FALSE)</f>
        <v>03.42</v>
      </c>
      <c r="I102" s="274" t="str">
        <f>VLOOKUP(O102,DESPESAS!A$1:D$10000,3,FALSE)</f>
        <v>VALE TRANSPORTE</v>
      </c>
      <c r="J102" s="275">
        <f>CAZUL!F99</f>
        <v>0</v>
      </c>
      <c r="K102" s="276">
        <f>CAZUL!G99</f>
        <v>-117.5</v>
      </c>
      <c r="L102" s="275">
        <f t="shared" si="1"/>
        <v>55457.440000000031</v>
      </c>
      <c r="M102" s="268" t="str">
        <f>CAZUL!I99</f>
        <v>P.S. MIRACATU (CC 51823-9)</v>
      </c>
      <c r="N102" s="277"/>
      <c r="O102" s="293" t="str">
        <f>CAZUL!C99</f>
        <v>VALE TRANSPORTE</v>
      </c>
    </row>
    <row r="103" spans="1:15" ht="20.100000000000001" customHeight="1">
      <c r="A103" s="384">
        <v>62708</v>
      </c>
      <c r="B103" s="268" t="str">
        <f>CAZUL!P100</f>
        <v>Transferência bancária</v>
      </c>
      <c r="C103" s="269" t="str">
        <f>CAZUL!D100</f>
        <v>NF 421</v>
      </c>
      <c r="D103" s="270" t="str">
        <f>CAZUL!N100</f>
        <v>27/06/2024</v>
      </c>
      <c r="E103" s="271" t="str">
        <f>INICIO!B$5</f>
        <v>P. S. MIRACATU/SP</v>
      </c>
      <c r="F103" s="272" t="str">
        <f>VLOOKUP(G103,FORNECEDOR!$A$1:$B$10000,2,FALSE)</f>
        <v>45.694.150/0001-80</v>
      </c>
      <c r="G103" s="273" t="str">
        <f>CAZUL!E100</f>
        <v>AJH DE GODOY - COMERCIO DE MOVEIS PARA ESCRITORIO E LOCACOES EM GERAL</v>
      </c>
      <c r="H103" s="274" t="str">
        <f>VLOOKUP(O103,DESPESAS!A$1:D$10000,2,FALSE)</f>
        <v>02.07</v>
      </c>
      <c r="I103" s="274" t="str">
        <f>VLOOKUP(O103,DESPESAS!A$1:D$10000,3,FALSE)</f>
        <v>MATERIAIS DE ESCRITORIO</v>
      </c>
      <c r="J103" s="275">
        <f>CAZUL!F100</f>
        <v>0</v>
      </c>
      <c r="K103" s="276">
        <f>CAZUL!G100</f>
        <v>-1196.5999999999999</v>
      </c>
      <c r="L103" s="275">
        <f t="shared" si="1"/>
        <v>54260.840000000033</v>
      </c>
      <c r="M103" s="268" t="str">
        <f>CAZUL!I100</f>
        <v>P.S. MIRACATU (CC 51823-9)</v>
      </c>
      <c r="N103" s="277"/>
      <c r="O103" s="293" t="str">
        <f>CAZUL!C100</f>
        <v>MATERIAIS DE ESCRITORIO</v>
      </c>
    </row>
    <row r="104" spans="1:15" ht="20.100000000000001" customHeight="1">
      <c r="A104" s="384">
        <v>62709</v>
      </c>
      <c r="B104" s="268" t="str">
        <f>CAZUL!P101</f>
        <v>Pagamento instantâneo</v>
      </c>
      <c r="C104" s="269" t="str">
        <f>CAZUL!D101</f>
        <v>NF 2147</v>
      </c>
      <c r="D104" s="270" t="str">
        <f>CAZUL!N101</f>
        <v>27/06/2024</v>
      </c>
      <c r="E104" s="271" t="str">
        <f>INICIO!B$5</f>
        <v>P. S. MIRACATU/SP</v>
      </c>
      <c r="F104" s="272" t="str">
        <f>VLOOKUP(G104,FORNECEDOR!$A$1:$B$10000,2,FALSE)</f>
        <v>30.861.408/0001-19</v>
      </c>
      <c r="G104" s="273" t="str">
        <f>CAZUL!E101</f>
        <v>DOVALLE HOSPITALAR</v>
      </c>
      <c r="H104" s="274" t="str">
        <f>VLOOKUP(O104,DESPESAS!A$1:D$10000,2,FALSE)</f>
        <v>02.01</v>
      </c>
      <c r="I104" s="274" t="str">
        <f>VLOOKUP(O104,DESPESAS!A$1:D$10000,3,FALSE)</f>
        <v>MEDICAMENTOS</v>
      </c>
      <c r="J104" s="275">
        <f>CAZUL!F101</f>
        <v>0</v>
      </c>
      <c r="K104" s="276">
        <f>CAZUL!G101</f>
        <v>-879.5</v>
      </c>
      <c r="L104" s="275">
        <f t="shared" si="1"/>
        <v>53381.340000000033</v>
      </c>
      <c r="M104" s="268" t="str">
        <f>CAZUL!I101</f>
        <v>P.S. MIRACATU (CC 51823-9)</v>
      </c>
      <c r="N104" s="277"/>
      <c r="O104" s="293" t="str">
        <f>CAZUL!C101</f>
        <v>MEDICAMENTOS</v>
      </c>
    </row>
    <row r="105" spans="1:15" ht="20.100000000000001" customHeight="1">
      <c r="A105" s="384">
        <v>62710</v>
      </c>
      <c r="B105" s="268" t="str">
        <f>CAZUL!P102</f>
        <v>Pagamento instantâneo</v>
      </c>
      <c r="C105" s="269" t="str">
        <f>CAZUL!D102</f>
        <v>6237</v>
      </c>
      <c r="D105" s="270" t="str">
        <f>CAZUL!N102</f>
        <v>27/06/2024</v>
      </c>
      <c r="E105" s="271" t="str">
        <f>INICIO!B$5</f>
        <v>P. S. MIRACATU/SP</v>
      </c>
      <c r="F105" s="272" t="str">
        <f>VLOOKUP(G105,FORNECEDOR!$A$1:$B$10000,2,FALSE)</f>
        <v>11.616.784/0001-01</v>
      </c>
      <c r="G105" s="273" t="str">
        <f>CAZUL!E102</f>
        <v>DANIELA XAVIER DE ALMEIDA SPINA</v>
      </c>
      <c r="H105" s="274" t="str">
        <f>VLOOKUP(O105,DESPESAS!A$1:D$10000,2,FALSE)</f>
        <v>03.01</v>
      </c>
      <c r="I105" s="274" t="str">
        <f>VLOOKUP(O105,DESPESAS!A$1:D$10000,3,FALSE)</f>
        <v>ALIMENTAÇAO</v>
      </c>
      <c r="J105" s="275">
        <f>CAZUL!F102</f>
        <v>0</v>
      </c>
      <c r="K105" s="276">
        <f>CAZUL!G102</f>
        <v>-14572.71</v>
      </c>
      <c r="L105" s="275">
        <f t="shared" si="1"/>
        <v>38808.630000000034</v>
      </c>
      <c r="M105" s="268" t="str">
        <f>CAZUL!I102</f>
        <v>P.S. MIRACATU (CC 51823-9)</v>
      </c>
      <c r="N105" s="277"/>
      <c r="O105" s="293" t="str">
        <f>CAZUL!C102</f>
        <v>LANCHES E REFEIÇOES</v>
      </c>
    </row>
    <row r="106" spans="1:15" ht="20.100000000000001" customHeight="1">
      <c r="A106" s="384">
        <v>831791100178984</v>
      </c>
      <c r="B106" s="268" t="str">
        <f>CAZUL!P103</f>
        <v>Débito automático</v>
      </c>
      <c r="C106" s="269" t="str">
        <f>CAZUL!D103</f>
        <v>TARIFA BANCÁRIA</v>
      </c>
      <c r="D106" s="270" t="str">
        <f>CAZUL!N103</f>
        <v>27/06/2024</v>
      </c>
      <c r="E106" s="271" t="str">
        <f>INICIO!B$5</f>
        <v>P. S. MIRACATU/SP</v>
      </c>
      <c r="F106" s="272" t="str">
        <f>VLOOKUP(G106,FORNECEDOR!$A$1:$B$10000,2,FALSE)</f>
        <v>00.000.000/1409-53</v>
      </c>
      <c r="G106" s="273" t="str">
        <f>CAZUL!E103</f>
        <v>BANCO DO BRASIL</v>
      </c>
      <c r="H106" s="274" t="str">
        <f>VLOOKUP(O106,DESPESAS!A$1:D$10000,2,FALSE)</f>
        <v>04.07</v>
      </c>
      <c r="I106" s="274" t="str">
        <f>VLOOKUP(O106,DESPESAS!A$1:D$10000,3,FALSE)</f>
        <v>TARIFAS BANCARIAS</v>
      </c>
      <c r="J106" s="275">
        <f>CAZUL!F103</f>
        <v>0</v>
      </c>
      <c r="K106" s="276">
        <f>CAZUL!G103</f>
        <v>-12</v>
      </c>
      <c r="L106" s="275">
        <f t="shared" si="1"/>
        <v>38796.630000000034</v>
      </c>
      <c r="M106" s="268" t="str">
        <f>CAZUL!I103</f>
        <v>P.S. MIRACATU (CC 51823-9)</v>
      </c>
      <c r="N106" s="277"/>
      <c r="O106" s="293" t="str">
        <f>CAZUL!C103</f>
        <v>TARIFAS BANCÁRIAS</v>
      </c>
    </row>
    <row r="107" spans="1:15" ht="20.100000000000001" customHeight="1">
      <c r="A107" s="384">
        <v>831791100178985</v>
      </c>
      <c r="B107" s="268" t="str">
        <f>CAZUL!P104</f>
        <v>Débito automático</v>
      </c>
      <c r="C107" s="269" t="str">
        <f>CAZUL!D104</f>
        <v>TARIFA BANCÁRIA</v>
      </c>
      <c r="D107" s="270" t="str">
        <f>CAZUL!N104</f>
        <v>27/06/2024</v>
      </c>
      <c r="E107" s="271" t="str">
        <f>INICIO!B$5</f>
        <v>P. S. MIRACATU/SP</v>
      </c>
      <c r="F107" s="272" t="str">
        <f>VLOOKUP(G107,FORNECEDOR!$A$1:$B$10000,2,FALSE)</f>
        <v>00.000.000/1409-53</v>
      </c>
      <c r="G107" s="273" t="str">
        <f>CAZUL!E104</f>
        <v>BANCO DO BRASIL</v>
      </c>
      <c r="H107" s="274" t="str">
        <f>VLOOKUP(O107,DESPESAS!A$1:D$10000,2,FALSE)</f>
        <v>04.07</v>
      </c>
      <c r="I107" s="274" t="str">
        <f>VLOOKUP(O107,DESPESAS!A$1:D$10000,3,FALSE)</f>
        <v>TARIFAS BANCARIAS</v>
      </c>
      <c r="J107" s="275">
        <f>CAZUL!F104</f>
        <v>0</v>
      </c>
      <c r="K107" s="276">
        <f>CAZUL!G104</f>
        <v>-12</v>
      </c>
      <c r="L107" s="275">
        <f t="shared" si="1"/>
        <v>38784.630000000034</v>
      </c>
      <c r="M107" s="268" t="str">
        <f>CAZUL!I104</f>
        <v>P.S. MIRACATU (CC 51823-9)</v>
      </c>
      <c r="N107" s="277"/>
      <c r="O107" s="293" t="str">
        <f>CAZUL!C104</f>
        <v>TARIFAS BANCÁRIAS</v>
      </c>
    </row>
    <row r="108" spans="1:15" ht="20.100000000000001" customHeight="1">
      <c r="A108" s="384">
        <v>831791100178986</v>
      </c>
      <c r="B108" s="268" t="str">
        <f>CAZUL!P105</f>
        <v>Débito automático</v>
      </c>
      <c r="C108" s="269" t="str">
        <f>CAZUL!D105</f>
        <v>TARIFA BANCÁRIA</v>
      </c>
      <c r="D108" s="270" t="str">
        <f>CAZUL!N105</f>
        <v>27/06/2024</v>
      </c>
      <c r="E108" s="271" t="str">
        <f>INICIO!B$5</f>
        <v>P. S. MIRACATU/SP</v>
      </c>
      <c r="F108" s="272" t="str">
        <f>VLOOKUP(G108,FORNECEDOR!$A$1:$B$10000,2,FALSE)</f>
        <v>00.000.000/1409-53</v>
      </c>
      <c r="G108" s="273" t="str">
        <f>CAZUL!E105</f>
        <v>BANCO DO BRASIL</v>
      </c>
      <c r="H108" s="274" t="str">
        <f>VLOOKUP(O108,DESPESAS!A$1:D$10000,2,FALSE)</f>
        <v>04.07</v>
      </c>
      <c r="I108" s="274" t="str">
        <f>VLOOKUP(O108,DESPESAS!A$1:D$10000,3,FALSE)</f>
        <v>TARIFAS BANCARIAS</v>
      </c>
      <c r="J108" s="275">
        <f>CAZUL!F105</f>
        <v>0</v>
      </c>
      <c r="K108" s="276">
        <f>CAZUL!G105</f>
        <v>-12</v>
      </c>
      <c r="L108" s="275">
        <f t="shared" si="1"/>
        <v>38772.630000000034</v>
      </c>
      <c r="M108" s="268" t="str">
        <f>CAZUL!I105</f>
        <v>P.S. MIRACATU (CC 51823-9)</v>
      </c>
      <c r="N108" s="277"/>
      <c r="O108" s="293" t="str">
        <f>CAZUL!C105</f>
        <v>TARIFAS BANCÁRIAS</v>
      </c>
    </row>
    <row r="109" spans="1:15" ht="20.100000000000001" customHeight="1">
      <c r="A109" s="384">
        <v>831791100178987</v>
      </c>
      <c r="B109" s="268" t="str">
        <f>CAZUL!P106</f>
        <v>Débito automático</v>
      </c>
      <c r="C109" s="269" t="str">
        <f>CAZUL!D106</f>
        <v>TARIFA BANCÁRIA</v>
      </c>
      <c r="D109" s="270" t="str">
        <f>CAZUL!N106</f>
        <v>27/06/2024</v>
      </c>
      <c r="E109" s="271" t="str">
        <f>INICIO!B$5</f>
        <v>P. S. MIRACATU/SP</v>
      </c>
      <c r="F109" s="272" t="str">
        <f>VLOOKUP(G109,FORNECEDOR!$A$1:$B$10000,2,FALSE)</f>
        <v>00.000.000/1409-53</v>
      </c>
      <c r="G109" s="273" t="str">
        <f>CAZUL!E106</f>
        <v>BANCO DO BRASIL</v>
      </c>
      <c r="H109" s="274" t="str">
        <f>VLOOKUP(O109,DESPESAS!A$1:D$10000,2,FALSE)</f>
        <v>04.07</v>
      </c>
      <c r="I109" s="274" t="str">
        <f>VLOOKUP(O109,DESPESAS!A$1:D$10000,3,FALSE)</f>
        <v>TARIFAS BANCARIAS</v>
      </c>
      <c r="J109" s="275">
        <f>CAZUL!F106</f>
        <v>0</v>
      </c>
      <c r="K109" s="276">
        <f>CAZUL!G106</f>
        <v>-12</v>
      </c>
      <c r="L109" s="275">
        <f t="shared" si="1"/>
        <v>38760.630000000034</v>
      </c>
      <c r="M109" s="268" t="str">
        <f>CAZUL!I106</f>
        <v>P.S. MIRACATU (CC 51823-9)</v>
      </c>
      <c r="N109" s="277"/>
      <c r="O109" s="293" t="str">
        <f>CAZUL!C106</f>
        <v>TARIFAS BANCÁRIAS</v>
      </c>
    </row>
    <row r="110" spans="1:15" ht="20.100000000000001" customHeight="1">
      <c r="A110" s="384">
        <v>831791100178988</v>
      </c>
      <c r="B110" s="268" t="str">
        <f>CAZUL!P107</f>
        <v>Débito automático</v>
      </c>
      <c r="C110" s="269" t="str">
        <f>CAZUL!D107</f>
        <v>TARIFA BANCÁRIA</v>
      </c>
      <c r="D110" s="270" t="str">
        <f>CAZUL!N107</f>
        <v>27/06/2024</v>
      </c>
      <c r="E110" s="271" t="str">
        <f>INICIO!B$5</f>
        <v>P. S. MIRACATU/SP</v>
      </c>
      <c r="F110" s="272" t="str">
        <f>VLOOKUP(G110,FORNECEDOR!$A$1:$B$10000,2,FALSE)</f>
        <v>00.000.000/1409-53</v>
      </c>
      <c r="G110" s="273" t="str">
        <f>CAZUL!E107</f>
        <v>BANCO DO BRASIL</v>
      </c>
      <c r="H110" s="274" t="str">
        <f>VLOOKUP(O110,DESPESAS!A$1:D$10000,2,FALSE)</f>
        <v>04.07</v>
      </c>
      <c r="I110" s="274" t="str">
        <f>VLOOKUP(O110,DESPESAS!A$1:D$10000,3,FALSE)</f>
        <v>TARIFAS BANCARIAS</v>
      </c>
      <c r="J110" s="275">
        <f>CAZUL!F107</f>
        <v>0</v>
      </c>
      <c r="K110" s="276">
        <f>CAZUL!G107</f>
        <v>-12</v>
      </c>
      <c r="L110" s="275">
        <f t="shared" si="1"/>
        <v>38748.630000000034</v>
      </c>
      <c r="M110" s="268" t="str">
        <f>CAZUL!I107</f>
        <v>P.S. MIRACATU (CC 51823-9)</v>
      </c>
      <c r="N110" s="277"/>
      <c r="O110" s="293" t="str">
        <f>CAZUL!C107</f>
        <v>TARIFAS BANCÁRIAS</v>
      </c>
    </row>
    <row r="111" spans="1:15" ht="20.100000000000001" customHeight="1">
      <c r="A111" s="384">
        <v>831791100178989</v>
      </c>
      <c r="B111" s="268" t="str">
        <f>CAZUL!P108</f>
        <v>Débito automático</v>
      </c>
      <c r="C111" s="269" t="str">
        <f>CAZUL!D108</f>
        <v>TARIFA BANCÁRIA</v>
      </c>
      <c r="D111" s="270" t="str">
        <f>CAZUL!N108</f>
        <v>27/06/2024</v>
      </c>
      <c r="E111" s="271" t="str">
        <f>INICIO!B$5</f>
        <v>P. S. MIRACATU/SP</v>
      </c>
      <c r="F111" s="272" t="str">
        <f>VLOOKUP(G111,FORNECEDOR!$A$1:$B$10000,2,FALSE)</f>
        <v>00.000.000/1409-53</v>
      </c>
      <c r="G111" s="273" t="str">
        <f>CAZUL!E108</f>
        <v>BANCO DO BRASIL</v>
      </c>
      <c r="H111" s="274" t="str">
        <f>VLOOKUP(O111,DESPESAS!A$1:D$10000,2,FALSE)</f>
        <v>04.07</v>
      </c>
      <c r="I111" s="274" t="str">
        <f>VLOOKUP(O111,DESPESAS!A$1:D$10000,3,FALSE)</f>
        <v>TARIFAS BANCARIAS</v>
      </c>
      <c r="J111" s="275">
        <f>CAZUL!F108</f>
        <v>0</v>
      </c>
      <c r="K111" s="276">
        <f>CAZUL!G108</f>
        <v>-12</v>
      </c>
      <c r="L111" s="275">
        <f t="shared" si="1"/>
        <v>38736.630000000034</v>
      </c>
      <c r="M111" s="268" t="str">
        <f>CAZUL!I108</f>
        <v>P.S. MIRACATU (CC 51823-9)</v>
      </c>
      <c r="N111" s="277"/>
      <c r="O111" s="293" t="str">
        <f>CAZUL!C108</f>
        <v>TARIFAS BANCÁRIAS</v>
      </c>
    </row>
    <row r="112" spans="1:15" ht="20.100000000000001" customHeight="1">
      <c r="A112" s="384">
        <v>552193000020293</v>
      </c>
      <c r="B112" s="268" t="str">
        <f>CAZUL!P109</f>
        <v>Transferência bancária</v>
      </c>
      <c r="C112" s="269" t="str">
        <f>CAZUL!D109</f>
        <v>NFS 1716</v>
      </c>
      <c r="D112" s="270" t="str">
        <f>CAZUL!N109</f>
        <v>27/06/2024</v>
      </c>
      <c r="E112" s="271" t="str">
        <f>INICIO!B$5</f>
        <v>P. S. MIRACATU/SP</v>
      </c>
      <c r="F112" s="272" t="str">
        <f>VLOOKUP(G112,FORNECEDOR!$A$1:$B$10000,2,FALSE)</f>
        <v>48.674.923/0001-55</v>
      </c>
      <c r="G112" s="273" t="str">
        <f>CAZUL!E109</f>
        <v>VIACAO TRANSCONTILHA</v>
      </c>
      <c r="H112" s="274" t="str">
        <f>VLOOKUP(O112,DESPESAS!A$1:D$10000,2,FALSE)</f>
        <v>03.42</v>
      </c>
      <c r="I112" s="274" t="str">
        <f>VLOOKUP(O112,DESPESAS!A$1:D$10000,3,FALSE)</f>
        <v>VALE TRANSPORTE</v>
      </c>
      <c r="J112" s="275">
        <f>CAZUL!F109</f>
        <v>0</v>
      </c>
      <c r="K112" s="276">
        <f>CAZUL!G109</f>
        <v>-1544</v>
      </c>
      <c r="L112" s="275">
        <f t="shared" si="1"/>
        <v>37192.630000000034</v>
      </c>
      <c r="M112" s="268" t="str">
        <f>CAZUL!I109</f>
        <v>P.S. MIRACATU (CC 51823-9)</v>
      </c>
      <c r="N112" s="277"/>
      <c r="O112" s="293" t="str">
        <f>CAZUL!C109</f>
        <v>VALE TRANSPORTE</v>
      </c>
    </row>
    <row r="113" spans="1:15" ht="20.100000000000001" customHeight="1">
      <c r="A113" s="384">
        <v>861801200072145</v>
      </c>
      <c r="B113" s="268" t="str">
        <f>CAZUL!P110</f>
        <v>Débito automático</v>
      </c>
      <c r="C113" s="269" t="str">
        <f>CAZUL!D110</f>
        <v>TARIFA BANCÁRIA</v>
      </c>
      <c r="D113" s="270" t="str">
        <f>CAZUL!N110</f>
        <v>28/06/2024</v>
      </c>
      <c r="E113" s="271" t="str">
        <f>INICIO!B$5</f>
        <v>P. S. MIRACATU/SP</v>
      </c>
      <c r="F113" s="272" t="str">
        <f>VLOOKUP(G113,FORNECEDOR!$A$1:$B$10000,2,FALSE)</f>
        <v>00.000.000/1409-53</v>
      </c>
      <c r="G113" s="273" t="str">
        <f>CAZUL!E110</f>
        <v>BANCO DO BRASIL</v>
      </c>
      <c r="H113" s="274" t="str">
        <f>VLOOKUP(O113,DESPESAS!A$1:D$10000,2,FALSE)</f>
        <v>04.07</v>
      </c>
      <c r="I113" s="274" t="str">
        <f>VLOOKUP(O113,DESPESAS!A$1:D$10000,3,FALSE)</f>
        <v>TARIFAS BANCARIAS</v>
      </c>
      <c r="J113" s="275">
        <f>CAZUL!F110</f>
        <v>0</v>
      </c>
      <c r="K113" s="276">
        <f>CAZUL!G110</f>
        <v>-30.6</v>
      </c>
      <c r="L113" s="275">
        <f t="shared" si="1"/>
        <v>37162.030000000035</v>
      </c>
      <c r="M113" s="268" t="str">
        <f>CAZUL!I110</f>
        <v>P.S. MIRACATU (CC 51823-9)</v>
      </c>
      <c r="N113" s="277"/>
      <c r="O113" s="293" t="str">
        <f>CAZUL!C110</f>
        <v>TARIFAS BANCÁRIAS</v>
      </c>
    </row>
    <row r="114" spans="1:15" ht="20.100000000000001" customHeight="1">
      <c r="A114" s="384">
        <v>871801100445820</v>
      </c>
      <c r="B114" s="268" t="str">
        <f>CAZUL!P111</f>
        <v>Débito automático</v>
      </c>
      <c r="C114" s="269" t="str">
        <f>CAZUL!D111</f>
        <v>TARIFA BANCÁRIA</v>
      </c>
      <c r="D114" s="270" t="str">
        <f>CAZUL!N111</f>
        <v>28/06/2024</v>
      </c>
      <c r="E114" s="271" t="str">
        <f>INICIO!B$5</f>
        <v>P. S. MIRACATU/SP</v>
      </c>
      <c r="F114" s="272" t="str">
        <f>VLOOKUP(G114,FORNECEDOR!$A$1:$B$10000,2,FALSE)</f>
        <v>00.000.000/1409-53</v>
      </c>
      <c r="G114" s="273" t="str">
        <f>CAZUL!E111</f>
        <v>BANCO DO BRASIL</v>
      </c>
      <c r="H114" s="274" t="str">
        <f>VLOOKUP(O114,DESPESAS!A$1:D$10000,2,FALSE)</f>
        <v>04.07</v>
      </c>
      <c r="I114" s="274" t="str">
        <f>VLOOKUP(O114,DESPESAS!A$1:D$10000,3,FALSE)</f>
        <v>TARIFAS BANCARIAS</v>
      </c>
      <c r="J114" s="275">
        <f>CAZUL!F111</f>
        <v>0</v>
      </c>
      <c r="K114" s="276">
        <f>CAZUL!G111</f>
        <v>-18.7</v>
      </c>
      <c r="L114" s="275">
        <f t="shared" si="1"/>
        <v>37143.330000000038</v>
      </c>
      <c r="M114" s="268" t="str">
        <f>CAZUL!I111</f>
        <v>P.S. MIRACATU (CC 51823-9)</v>
      </c>
      <c r="N114" s="277"/>
      <c r="O114" s="293" t="str">
        <f>CAZUL!C111</f>
        <v>TARIFAS BANCÁRIAS</v>
      </c>
    </row>
  </sheetData>
  <autoFilter ref="A4:N114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06/2024</v>
      </c>
    </row>
    <row r="2" spans="1:2">
      <c r="A2" s="386" t="str">
        <f>INICIO!A4</f>
        <v>OS: INSTITUTO DIVA ALVES DO BRASIL - IDAB</v>
      </c>
      <c r="B2" s="387"/>
    </row>
    <row r="3" spans="1:2">
      <c r="A3" s="388" t="s">
        <v>239</v>
      </c>
      <c r="B3" s="389"/>
    </row>
    <row r="4" spans="1:2">
      <c r="A4" s="390"/>
      <c r="B4" s="391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SUMIF(FINANCEIRO!$I$5:$I$96,"CONTRATO DE GESTÃO",FINANCEIRO!$J$5:$J$96)</f>
        <v>865235.1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5"/>
    </row>
    <row r="12" spans="1:2">
      <c r="A12" s="47" t="s">
        <v>106</v>
      </c>
      <c r="B12" s="49">
        <f>SUM(B8:B10)</f>
        <v>865235.1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-367315.62</v>
      </c>
    </row>
    <row r="15" spans="1:2">
      <c r="A15" s="43" t="s">
        <v>286</v>
      </c>
      <c r="B15" s="44">
        <f>'DESPESAS REALIZADAS'!D25</f>
        <v>-40352.89</v>
      </c>
    </row>
    <row r="16" spans="1:2">
      <c r="A16" s="43" t="s">
        <v>287</v>
      </c>
      <c r="B16" s="44">
        <f>'DESPESAS REALIZADAS'!D71</f>
        <v>-451094.06</v>
      </c>
    </row>
    <row r="17" spans="1:2">
      <c r="A17" s="43" t="s">
        <v>288</v>
      </c>
      <c r="B17" s="44">
        <f>'DESPESAS REALIZADAS'!D82</f>
        <v>-46803.05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5">
        <v>0</v>
      </c>
    </row>
    <row r="23" spans="1:2">
      <c r="A23" s="47" t="s">
        <v>113</v>
      </c>
      <c r="B23" s="50">
        <f>SUM(B14:B22)</f>
        <v>-905565.62000000011</v>
      </c>
    </row>
    <row r="24" spans="1:2">
      <c r="A24" s="38"/>
      <c r="B24" s="45"/>
    </row>
    <row r="25" spans="1:2">
      <c r="A25" s="47" t="s">
        <v>114</v>
      </c>
      <c r="B25" s="50">
        <f>(B6+B12)-B23</f>
        <v>1770800.7200000002</v>
      </c>
    </row>
    <row r="26" spans="1:2">
      <c r="A26" s="39"/>
      <c r="B26" s="46"/>
    </row>
    <row r="27" spans="1:2">
      <c r="A27" s="392" t="s">
        <v>115</v>
      </c>
      <c r="B27" s="393"/>
    </row>
    <row r="28" spans="1:2">
      <c r="A28" s="43" t="s">
        <v>116</v>
      </c>
      <c r="B28" s="44">
        <f>B25</f>
        <v>1770800.7200000002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1770800.7200000002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P. S. MIRACATU/SP E SEDE ADM. MIRACATU/SP</v>
      </c>
      <c r="B1" s="55" t="str">
        <f>INICIO!A6</f>
        <v>MÊS: 06/2024</v>
      </c>
    </row>
    <row r="2" spans="1:2">
      <c r="A2" s="386" t="str">
        <f>INICIO!A4</f>
        <v>OS: INSTITUTO DIVA ALVES DO BRASIL - IDAB</v>
      </c>
      <c r="B2" s="387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06/2024</v>
      </c>
      <c r="C1" s="208"/>
    </row>
    <row r="2" spans="1:3">
      <c r="A2" s="386" t="str">
        <f>INICIO!A4</f>
        <v>OS: INSTITUTO DIVA ALVES DO BRASIL - IDAB</v>
      </c>
      <c r="B2" s="387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7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P. S. MIRACATU/SP E SEDE ADM. MIRACATU/SP</v>
      </c>
      <c r="B1" s="55" t="str">
        <f>INICIO!A6</f>
        <v>MÊS: 06/2024</v>
      </c>
    </row>
    <row r="2" spans="1:3">
      <c r="A2" s="386" t="str">
        <f>INICIO!A4</f>
        <v>OS: INSTITUTO DIVA ALVES DO BRASIL - IDAB</v>
      </c>
      <c r="B2" s="387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11" sqref="A11"/>
    </sheetView>
  </sheetViews>
  <sheetFormatPr defaultColWidth="9.85546875" defaultRowHeight="20.100000000000001" customHeight="1"/>
  <cols>
    <col min="1" max="1" width="70.140625" style="351" customWidth="1"/>
    <col min="2" max="2" width="25" style="332" customWidth="1"/>
    <col min="3" max="3" width="10.28515625" style="332" customWidth="1"/>
    <col min="4" max="4" width="2.28515625" style="332" customWidth="1"/>
    <col min="5" max="5" width="10.5703125" style="326" bestFit="1" customWidth="1"/>
    <col min="6" max="6" width="12.7109375" style="327" bestFit="1" customWidth="1"/>
    <col min="7" max="7" width="13.28515625" style="327" customWidth="1"/>
    <col min="8" max="8" width="13" style="327" bestFit="1" customWidth="1"/>
    <col min="9" max="9" width="13.28515625" style="327" customWidth="1"/>
    <col min="10" max="10" width="6.85546875" style="327" bestFit="1" customWidth="1"/>
    <col min="11" max="16384" width="9.85546875" style="327"/>
  </cols>
  <sheetData>
    <row r="1" spans="1:9" s="324" customFormat="1" ht="20.100000000000001" customHeight="1">
      <c r="A1" s="394" t="str">
        <f>INICIO!B5</f>
        <v>P. S. MIRACATU/SP</v>
      </c>
      <c r="B1" s="395"/>
      <c r="C1" s="278"/>
      <c r="D1" s="278"/>
      <c r="E1" s="323"/>
    </row>
    <row r="2" spans="1:9" s="324" customFormat="1" ht="20.100000000000001" customHeight="1">
      <c r="A2" s="396" t="s">
        <v>1260</v>
      </c>
      <c r="B2" s="397"/>
      <c r="C2" s="279"/>
      <c r="D2" s="279"/>
      <c r="E2" s="323"/>
    </row>
    <row r="3" spans="1:9" s="324" customFormat="1" ht="20.100000000000001" customHeight="1">
      <c r="A3" s="398" t="s">
        <v>1261</v>
      </c>
      <c r="B3" s="399"/>
      <c r="C3" s="280"/>
      <c r="D3" s="280"/>
      <c r="E3" s="323"/>
    </row>
    <row r="4" spans="1:9" s="324" customFormat="1" ht="9" customHeight="1">
      <c r="A4" s="400"/>
      <c r="B4" s="401"/>
      <c r="C4" s="281"/>
      <c r="D4" s="281"/>
      <c r="E4" s="323"/>
    </row>
    <row r="5" spans="1:9" ht="20.100000000000001" customHeight="1">
      <c r="A5" s="402" t="str">
        <f>INICIO!A6</f>
        <v>MÊS: 06/2024</v>
      </c>
      <c r="B5" s="403"/>
      <c r="C5" s="325"/>
      <c r="D5" s="325"/>
    </row>
    <row r="6" spans="1:9" ht="20.100000000000001" customHeight="1">
      <c r="A6" s="211" t="s">
        <v>1351</v>
      </c>
      <c r="B6" s="288">
        <v>1340991.3700000001</v>
      </c>
      <c r="C6" s="328"/>
      <c r="D6" s="328"/>
      <c r="F6" s="329"/>
    </row>
    <row r="7" spans="1:9" ht="20.100000000000001" customHeight="1">
      <c r="A7" s="410" t="s">
        <v>57</v>
      </c>
      <c r="B7" s="411"/>
      <c r="C7" s="330"/>
      <c r="D7" s="330"/>
    </row>
    <row r="8" spans="1:9" ht="20.100000000000001" customHeight="1">
      <c r="A8" s="215" t="s">
        <v>58</v>
      </c>
      <c r="B8" s="282">
        <f>'FLUXO DE CAIXA - CC'!B8+'FLUXO DE CAIXA - CI'!B8+'FUNDO FIXO'!B8</f>
        <v>865235.1</v>
      </c>
      <c r="C8" s="331"/>
      <c r="D8" s="331"/>
      <c r="E8" s="332"/>
    </row>
    <row r="9" spans="1:9" ht="20.100000000000001" customHeight="1">
      <c r="A9" s="215" t="s">
        <v>104</v>
      </c>
      <c r="B9" s="282">
        <f>54.64+323.97+54.32+556.78+133.32+1949.73+440.63+3444.6</f>
        <v>6957.99</v>
      </c>
      <c r="C9" s="333"/>
      <c r="D9" s="333"/>
      <c r="F9" s="334"/>
      <c r="G9" s="335"/>
    </row>
    <row r="10" spans="1:9" ht="20.100000000000001" customHeight="1">
      <c r="A10" s="215" t="s">
        <v>105</v>
      </c>
      <c r="B10" s="282">
        <f>FINANCEIRO!J19</f>
        <v>0</v>
      </c>
      <c r="C10" s="336"/>
      <c r="D10" s="333"/>
      <c r="F10" s="334"/>
      <c r="G10" s="335"/>
    </row>
    <row r="11" spans="1:9" ht="20.100000000000001" customHeight="1">
      <c r="A11" s="211" t="s">
        <v>230</v>
      </c>
      <c r="B11" s="288">
        <f>SUM(B8:B10)</f>
        <v>872193.09</v>
      </c>
      <c r="C11" s="337"/>
      <c r="D11" s="337"/>
      <c r="E11" s="338"/>
      <c r="F11" s="339"/>
      <c r="G11" s="340"/>
    </row>
    <row r="12" spans="1:9" ht="20.100000000000001" customHeight="1">
      <c r="A12" s="410" t="s">
        <v>107</v>
      </c>
      <c r="B12" s="411"/>
      <c r="C12" s="341"/>
      <c r="D12" s="341"/>
      <c r="F12" s="342"/>
      <c r="G12" s="343"/>
      <c r="H12" s="344"/>
      <c r="I12" s="338"/>
    </row>
    <row r="13" spans="1:9" ht="20.100000000000001" customHeight="1">
      <c r="A13" s="318" t="s">
        <v>108</v>
      </c>
      <c r="B13" s="282">
        <f>'FLUXO DE CAIXA - CC'!B14+'FLUXO DE CAIXA - CI'!B14+'FUNDO FIXO'!B14</f>
        <v>-367315.62</v>
      </c>
      <c r="C13" s="331"/>
      <c r="D13" s="331"/>
      <c r="F13" s="339"/>
    </row>
    <row r="14" spans="1:9" ht="20.100000000000001" customHeight="1">
      <c r="A14" s="318" t="s">
        <v>286</v>
      </c>
      <c r="B14" s="282">
        <f>'FLUXO DE CAIXA - CC'!B15+'FLUXO DE CAIXA - CI'!B15+'FUNDO FIXO'!B15</f>
        <v>-40352.89</v>
      </c>
      <c r="C14" s="331"/>
      <c r="D14" s="331"/>
      <c r="F14" s="339"/>
    </row>
    <row r="15" spans="1:9" ht="20.100000000000001" customHeight="1">
      <c r="A15" s="318" t="s">
        <v>287</v>
      </c>
      <c r="B15" s="282">
        <f>'FLUXO DE CAIXA - CC'!B16+'FLUXO DE CAIXA - CI'!B16+'FUNDO FIXO'!B16</f>
        <v>-451094.06</v>
      </c>
      <c r="C15" s="331"/>
      <c r="D15" s="331"/>
      <c r="F15" s="339"/>
    </row>
    <row r="16" spans="1:9" ht="20.100000000000001" customHeight="1">
      <c r="A16" s="318" t="s">
        <v>288</v>
      </c>
      <c r="B16" s="282">
        <f>'FLUXO DE CAIXA - CC'!B17+'FLUXO DE CAIXA - CI'!B17+'FUNDO FIXO'!B17</f>
        <v>-46803.05</v>
      </c>
      <c r="C16" s="331"/>
      <c r="D16" s="331"/>
      <c r="F16" s="339"/>
      <c r="H16" s="338"/>
      <c r="I16" s="338"/>
    </row>
    <row r="17" spans="1:9" ht="20.100000000000001" customHeight="1">
      <c r="A17" s="318" t="s">
        <v>109</v>
      </c>
      <c r="B17" s="282">
        <f>'FLUXO DE CAIXA - CC'!B18+'FLUXO DE CAIXA - CI'!B18+'FUNDO FIXO'!B18</f>
        <v>0</v>
      </c>
      <c r="C17" s="333"/>
      <c r="D17" s="333"/>
      <c r="F17" s="339"/>
      <c r="G17" s="338"/>
      <c r="H17" s="338"/>
      <c r="I17" s="338"/>
    </row>
    <row r="18" spans="1:9" ht="20.100000000000001" customHeight="1">
      <c r="A18" s="218" t="s">
        <v>232</v>
      </c>
      <c r="B18" s="288">
        <f>SUM(B13:B17)</f>
        <v>-905565.62000000011</v>
      </c>
      <c r="C18" s="345"/>
      <c r="D18" s="345"/>
      <c r="E18" s="338"/>
      <c r="F18" s="338"/>
      <c r="G18" s="344"/>
      <c r="H18" s="338"/>
      <c r="I18" s="338"/>
    </row>
    <row r="19" spans="1:9" ht="9.9499999999999993" customHeight="1">
      <c r="A19" s="408" t="s">
        <v>1262</v>
      </c>
      <c r="B19" s="409"/>
      <c r="C19" s="346"/>
      <c r="D19" s="346"/>
      <c r="E19" s="338"/>
      <c r="F19" s="338"/>
      <c r="H19" s="338"/>
      <c r="I19" s="338"/>
    </row>
    <row r="20" spans="1:9" ht="20.100000000000001" customHeight="1">
      <c r="A20" s="211" t="s">
        <v>114</v>
      </c>
      <c r="B20" s="359">
        <f>B6+B11+B18</f>
        <v>1307618.8399999999</v>
      </c>
      <c r="C20" s="347"/>
      <c r="D20" s="347"/>
      <c r="F20" s="338"/>
      <c r="G20" s="338"/>
      <c r="H20" s="338"/>
      <c r="I20" s="338"/>
    </row>
    <row r="21" spans="1:9" ht="9.9499999999999993" customHeight="1">
      <c r="A21" s="406"/>
      <c r="B21" s="407"/>
      <c r="F21" s="338"/>
      <c r="G21" s="338"/>
      <c r="H21" s="338"/>
      <c r="I21" s="338"/>
    </row>
    <row r="22" spans="1:9" ht="20.100000000000001" customHeight="1">
      <c r="A22" s="404" t="s">
        <v>233</v>
      </c>
      <c r="B22" s="405"/>
      <c r="C22" s="348"/>
      <c r="D22" s="348"/>
      <c r="F22" s="338"/>
      <c r="H22" s="338"/>
      <c r="I22" s="338"/>
    </row>
    <row r="23" spans="1:9" ht="20.100000000000001" customHeight="1">
      <c r="A23" s="319" t="s">
        <v>234</v>
      </c>
      <c r="B23" s="282">
        <f>B20</f>
        <v>1307618.8399999999</v>
      </c>
      <c r="C23" s="349"/>
      <c r="D23" s="349"/>
      <c r="F23" s="338"/>
      <c r="H23" s="338"/>
      <c r="I23" s="338"/>
    </row>
    <row r="24" spans="1:9" ht="20.100000000000001" customHeight="1">
      <c r="A24" s="319" t="s">
        <v>235</v>
      </c>
      <c r="B24" s="282">
        <v>0</v>
      </c>
      <c r="C24" s="350"/>
      <c r="D24" s="350"/>
      <c r="F24" s="338"/>
      <c r="I24" s="338"/>
    </row>
    <row r="25" spans="1:9" ht="20.100000000000001" customHeight="1">
      <c r="A25" s="319" t="s">
        <v>236</v>
      </c>
      <c r="B25" s="282">
        <f>49.3</f>
        <v>49.3</v>
      </c>
      <c r="C25" s="349"/>
      <c r="D25" s="349"/>
      <c r="F25" s="338"/>
    </row>
    <row r="26" spans="1:9" ht="20.100000000000001" customHeight="1">
      <c r="A26" s="319" t="s">
        <v>237</v>
      </c>
      <c r="B26" s="282">
        <f>'FLUXO DE CAIXA - CC'!B31+'FLUXO DE CAIXA - CI'!B31+'FLUXO DE CAIXA - CP'!B31+'FUNDO FIXO'!B31</f>
        <v>0</v>
      </c>
      <c r="C26" s="349"/>
      <c r="D26" s="349"/>
      <c r="F26" s="338"/>
    </row>
    <row r="27" spans="1:9" ht="20.100000000000001" customHeight="1" thickBot="1">
      <c r="A27" s="320" t="s">
        <v>238</v>
      </c>
      <c r="B27" s="321">
        <v>0</v>
      </c>
      <c r="C27" s="349"/>
      <c r="D27" s="349"/>
      <c r="F27" s="338"/>
    </row>
    <row r="28" spans="1:9" ht="20.100000000000001" customHeight="1" thickBot="1">
      <c r="A28" s="322" t="s">
        <v>121</v>
      </c>
      <c r="B28" s="289">
        <f>B23+B24+B25-B26-B27</f>
        <v>1307668.1399999999</v>
      </c>
      <c r="C28" s="347"/>
      <c r="D28" s="347"/>
      <c r="F28" s="338"/>
    </row>
    <row r="29" spans="1:9" ht="20.100000000000001" customHeight="1">
      <c r="F29" s="338"/>
    </row>
    <row r="30" spans="1:9" ht="20.100000000000001" customHeight="1">
      <c r="A30" s="327"/>
      <c r="B30" s="283"/>
      <c r="C30" s="284"/>
      <c r="D30" s="284"/>
    </row>
    <row r="31" spans="1:9" ht="20.100000000000001" customHeight="1">
      <c r="A31" s="352"/>
      <c r="B31" s="283"/>
      <c r="C31" s="283"/>
      <c r="D31" s="283"/>
    </row>
    <row r="32" spans="1:9" ht="20.100000000000001" customHeight="1">
      <c r="A32" s="283"/>
      <c r="B32" s="353"/>
      <c r="C32" s="353"/>
      <c r="D32" s="353"/>
    </row>
    <row r="33" spans="1:10" ht="20.100000000000001" customHeight="1">
      <c r="A33" s="354"/>
      <c r="C33" s="283"/>
      <c r="D33" s="283"/>
    </row>
    <row r="34" spans="1:10" ht="20.100000000000001" customHeight="1">
      <c r="A34" s="354"/>
      <c r="B34" s="283"/>
      <c r="C34" s="283"/>
      <c r="D34" s="283"/>
    </row>
    <row r="35" spans="1:10" ht="20.100000000000001" customHeight="1">
      <c r="B35" s="283"/>
      <c r="C35" s="283"/>
      <c r="D35" s="283"/>
    </row>
    <row r="38" spans="1:10" ht="20.100000000000001" customHeight="1">
      <c r="A38" s="355"/>
      <c r="F38" s="338"/>
    </row>
    <row r="41" spans="1:10" ht="20.100000000000001" customHeight="1">
      <c r="F41" s="338"/>
      <c r="G41" s="338"/>
      <c r="H41" s="338"/>
      <c r="J41" s="338"/>
    </row>
    <row r="42" spans="1:10" ht="20.100000000000001" customHeight="1">
      <c r="F42" s="338"/>
      <c r="G42" s="338"/>
      <c r="H42" s="338"/>
      <c r="J42" s="338"/>
    </row>
    <row r="43" spans="1:10" ht="20.100000000000001" customHeight="1">
      <c r="F43" s="338"/>
      <c r="G43" s="338"/>
      <c r="H43" s="338"/>
      <c r="J43" s="338"/>
    </row>
    <row r="44" spans="1:10" ht="20.100000000000001" customHeight="1">
      <c r="J44" s="338"/>
    </row>
    <row r="45" spans="1:10" ht="20.100000000000001" customHeight="1">
      <c r="J45" s="338"/>
    </row>
  </sheetData>
  <mergeCells count="10">
    <mergeCell ref="A22:B22"/>
    <mergeCell ref="A21:B21"/>
    <mergeCell ref="A19:B19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4" t="str">
        <f>INICIO!A5</f>
        <v>UNIDADE: P. S. MIRACATU/SP E SEDE ADM. MIRACATU/SP</v>
      </c>
      <c r="B1" s="435"/>
      <c r="C1" s="436"/>
      <c r="D1" s="110" t="str">
        <f>INICIO!A6</f>
        <v>MÊS: 06/2024</v>
      </c>
    </row>
    <row r="2" spans="1:4">
      <c r="A2" s="437" t="str">
        <f>INICIO!A4</f>
        <v>OS: INSTITUTO DIVA ALVES DO BRASIL - IDAB</v>
      </c>
      <c r="B2" s="438"/>
      <c r="C2" s="438"/>
      <c r="D2" s="439"/>
    </row>
    <row r="3" spans="1:4">
      <c r="A3" s="440" t="s">
        <v>151</v>
      </c>
      <c r="B3" s="441"/>
      <c r="C3" s="441"/>
      <c r="D3" s="442"/>
    </row>
    <row r="4" spans="1:4">
      <c r="A4" s="443"/>
      <c r="B4" s="444"/>
      <c r="C4" s="444"/>
      <c r="D4" s="445"/>
    </row>
    <row r="5" spans="1:4">
      <c r="A5" s="101" t="s">
        <v>152</v>
      </c>
      <c r="B5" s="102"/>
      <c r="C5" s="102"/>
      <c r="D5" s="103"/>
    </row>
    <row r="6" spans="1:4">
      <c r="A6" s="431"/>
      <c r="B6" s="432"/>
      <c r="C6" s="432"/>
      <c r="D6" s="433"/>
    </row>
    <row r="7" spans="1:4">
      <c r="A7" s="431" t="s">
        <v>334</v>
      </c>
      <c r="B7" s="432"/>
      <c r="C7" s="432"/>
      <c r="D7" s="433"/>
    </row>
    <row r="8" spans="1:4">
      <c r="A8" s="446" t="s">
        <v>335</v>
      </c>
      <c r="B8" s="447"/>
      <c r="C8" s="447"/>
      <c r="D8" s="448"/>
    </row>
    <row r="9" spans="1:4" ht="15.75">
      <c r="A9" s="429" t="s">
        <v>153</v>
      </c>
      <c r="B9" s="430"/>
      <c r="C9" s="430"/>
      <c r="D9" s="93" t="s">
        <v>154</v>
      </c>
    </row>
    <row r="10" spans="1:4" ht="15.75">
      <c r="A10" s="418" t="s">
        <v>242</v>
      </c>
      <c r="B10" s="419"/>
      <c r="C10" s="419"/>
      <c r="D10" s="207">
        <f>'FLUXO DE CAIXA - CP'!B33</f>
        <v>20259.699999999997</v>
      </c>
    </row>
    <row r="11" spans="1:4" ht="15.75">
      <c r="A11" s="418" t="s">
        <v>155</v>
      </c>
      <c r="B11" s="419"/>
      <c r="C11" s="419"/>
      <c r="D11" s="207"/>
    </row>
    <row r="12" spans="1:4" ht="15.75">
      <c r="A12" s="415" t="s">
        <v>156</v>
      </c>
      <c r="B12" s="416"/>
      <c r="C12" s="417"/>
      <c r="D12" s="98">
        <f>D10+D11</f>
        <v>20259.699999999997</v>
      </c>
    </row>
    <row r="13" spans="1:4" ht="15.75">
      <c r="A13" s="420"/>
      <c r="B13" s="421"/>
      <c r="C13" s="421"/>
      <c r="D13" s="422"/>
    </row>
    <row r="14" spans="1:4">
      <c r="A14" s="412" t="s">
        <v>157</v>
      </c>
      <c r="B14" s="413"/>
      <c r="C14" s="413"/>
      <c r="D14" s="414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15" t="s">
        <v>161</v>
      </c>
      <c r="B22" s="416"/>
      <c r="C22" s="417"/>
      <c r="D22" s="98">
        <f t="shared" ref="D22" si="0">SUM(A18:D21)</f>
        <v>0</v>
      </c>
    </row>
    <row r="23" spans="1:4" ht="15.75">
      <c r="A23" s="420"/>
      <c r="B23" s="421"/>
      <c r="C23" s="421"/>
      <c r="D23" s="422"/>
    </row>
    <row r="24" spans="1:4">
      <c r="A24" s="412" t="s">
        <v>162</v>
      </c>
      <c r="B24" s="413"/>
      <c r="C24" s="413"/>
      <c r="D24" s="414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15" t="s">
        <v>164</v>
      </c>
      <c r="B32" s="416"/>
      <c r="C32" s="417"/>
      <c r="D32" s="98">
        <f t="shared" ref="D32" si="1">SUM(A18:D31)</f>
        <v>0</v>
      </c>
    </row>
    <row r="33" spans="1:4" ht="15.75">
      <c r="A33" s="420"/>
      <c r="B33" s="421"/>
      <c r="C33" s="421"/>
      <c r="D33" s="422"/>
    </row>
    <row r="34" spans="1:4">
      <c r="A34" s="426" t="s">
        <v>165</v>
      </c>
      <c r="B34" s="427"/>
      <c r="C34" s="427"/>
      <c r="D34" s="428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15" t="s">
        <v>166</v>
      </c>
      <c r="B42" s="416"/>
      <c r="C42" s="417"/>
      <c r="D42" s="98">
        <f t="shared" ref="D42" si="2">SUM(A18:D41)</f>
        <v>0</v>
      </c>
    </row>
    <row r="43" spans="1:4" ht="15.75">
      <c r="A43" s="420"/>
      <c r="B43" s="421"/>
      <c r="C43" s="421"/>
      <c r="D43" s="422"/>
    </row>
    <row r="44" spans="1:4" ht="15.75" thickBot="1">
      <c r="A44" s="423" t="s">
        <v>167</v>
      </c>
      <c r="B44" s="424"/>
      <c r="C44" s="425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52"/>
      <c r="B1" s="453"/>
      <c r="C1" s="238"/>
      <c r="D1" s="454"/>
    </row>
    <row r="2" spans="1:4" ht="21" customHeight="1">
      <c r="A2" s="457" t="s">
        <v>243</v>
      </c>
      <c r="B2" s="458"/>
      <c r="C2" s="239"/>
      <c r="D2" s="455"/>
    </row>
    <row r="3" spans="1:4" ht="13.15" customHeight="1">
      <c r="A3" s="459"/>
      <c r="B3" s="460"/>
      <c r="C3" s="240"/>
      <c r="D3" s="456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SUMIF(FINANCEIRO!$H$5:$H$96,C6,FINANCEIRO!$K$5:$K$96)</f>
        <v>-251891.76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SUMIF(FINANCEIRO!$H$5:$H$96,C7,FINANCEIRO!$K$5:$K$96)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SUMIF(FINANCEIRO!$H$5:$H$96,C8,FINANCEIRO!$K$5:$K$96)</f>
        <v>-14022.710000000001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SUMIF(FINANCEIRO!$H$5:$H$96,C9,FINANCEIRO!$K$5:$K$96)</f>
        <v>-32374.75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SUMIF(FINANCEIRO!$H$5:$H$96,C10,FINANCEIRO!$K$5:$K$96)</f>
        <v>-54664.47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SUMIF(FINANCEIRO!$H$5:$H$96,C11,FINANCEIRO!$K$5:$K$96)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SUMIF(FINANCEIRO!$H$5:$H$96,C12,FINANCEIRO!$K$5:$K$96)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SUMIF(FINANCEIRO!$H$5:$H$96,C13,FINANCEIRO!$K$5:$K$96)</f>
        <v>-14361.93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SUMIF(FINANCEIRO!$H$5:$H$96,C14,FINANCEIRO!$K$5:$K$96)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SUMIF(FINANCEIRO!$H$5:$H$96,C15,FINANCEIRO!$K$5:$K$96)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SUMIF(FINANCEIRO!$H$5:$H$96,C16,FINANCEIRO!$K$5:$K$96)</f>
        <v>-367315.62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SUMIF(FINANCEIRO!$H$5:$H$96,C18,FINANCEIRO!$K$5:$K$96)</f>
        <v>-28685.08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SUMIF(FINANCEIRO!$H$5:$H$96,C19,FINANCEIRO!$K$5:$K$96)</f>
        <v>-7895.52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SUMIF(FINANCEIRO!$H$5:$H$96,C20,FINANCEIRO!$K$5:$K$96)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SUMIF(FINANCEIRO!$H$5:$H$96,C21,FINANCEIRO!$K$5:$K$96)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SUMIF(FINANCEIRO!$H$5:$H$96,C22,FINANCEIRO!$K$5:$K$96)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SUMIF(FINANCEIRO!$H$5:$H$96,C23,FINANCEIRO!$K$5:$K$96)</f>
        <v>-3772.29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SUMIF(FINANCEIRO!$H$5:$H$96,C24,FINANCEIRO!$K$5:$K$96)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SUMIF(FINANCEIRO!$H$5:$H$96,C25,FINANCEIRO!$K$5:$K$96)</f>
        <v>-40352.89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SUMIF(FINANCEIRO!$H$5:$H$96,C27,FINANCEIRO!$K$5:$K$96)</f>
        <v>0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SUMIF(FINANCEIRO!$H$5:$H$96,C28,FINANCEIRO!$K$5:$K$96)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SUMIF(FINANCEIRO!$H$5:$H$96,C29,FINANCEIRO!$K$5:$K$96)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SUMIF(FINANCEIRO!$H$5:$H$96,C30,FINANCEIRO!$K$5:$K$96)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SUMIF(FINANCEIRO!$H$5:$H$96,C31,FINANCEIRO!$K$5:$K$96)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SUMIF(FINANCEIRO!$H$5:$H$96,C32,FINANCEIRO!$K$5:$K$96)</f>
        <v>-44578.75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SUMIF(FINANCEIRO!$H$5:$H$96,C33,FINANCEIRO!$K$5:$K$96)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SUMIF(FINANCEIRO!$H$5:$H$96,C34,FINANCEIRO!$K$5:$K$96)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SUMIF(FINANCEIRO!$H$5:$H$96,C35,FINANCEIRO!$K$5:$K$96)</f>
        <v>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SUMIF(FINANCEIRO!$H$5:$H$96,C36,FINANCEIRO!$K$5:$K$96)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SUMIF(FINANCEIRO!$H$5:$H$96,C37,FINANCEIRO!$K$5:$K$96)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SUMIF(FINANCEIRO!$H$5:$H$96,C38,FINANCEIRO!$K$5:$K$96)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SUMIF(FINANCEIRO!$H$5:$H$96,C39,FINANCEIRO!$K$5:$K$96)</f>
        <v>-1022.84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SUMIF(FINANCEIRO!$H$5:$H$96,C40,FINANCEIRO!$K$5:$K$96)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SUMIF(FINANCEIRO!$H$5:$H$96,C41,FINANCEIRO!$K$5:$K$96)</f>
        <v>-655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SUMIF(FINANCEIRO!$H$5:$H$96,C42,FINANCEIRO!$K$5:$K$96)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SUMIF(FINANCEIRO!$H$5:$H$96,C43,FINANCEIRO!$K$5:$K$96)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SUMIF(FINANCEIRO!$H$5:$H$96,C44,FINANCEIRO!$K$5:$K$96)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SUMIF(FINANCEIRO!$H$5:$H$96,C45,FINANCEIRO!$K$5:$K$96)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SUMIF(FINANCEIRO!$H$5:$H$96,C46,FINANCEIRO!$K$5:$K$96)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SUMIF(FINANCEIRO!$H$5:$H$96,C47,FINANCEIRO!$K$5:$K$96)</f>
        <v>-322081.81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SUMIF(FINANCEIRO!$H$5:$H$96,C48,FINANCEIRO!$K$5:$K$96)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SUMIF(FINANCEIRO!$H$5:$H$96,C49,FINANCEIRO!$K$5:$K$96)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SUMIF(FINANCEIRO!$H$5:$H$96,C50,FINANCEIRO!$K$5:$K$96)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SUMIF(FINANCEIRO!$H$5:$H$96,C51,FINANCEIRO!$K$5:$K$96)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SUMIF(FINANCEIRO!$H$5:$H$96,C52,FINANCEIRO!$K$5:$K$96)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SUMIF(FINANCEIRO!$H$5:$H$96,C53,FINANCEIRO!$K$5:$K$96)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SUMIF(FINANCEIRO!$H$5:$H$96,C54,FINANCEIRO!$K$5:$K$96)</f>
        <v>-16925.88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SUMIF(FINANCEIRO!$H$5:$H$96,C55,FINANCEIRO!$K$5:$K$96)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SUMIF(FINANCEIRO!$H$5:$H$96,C56,FINANCEIRO!$K$5:$K$96)</f>
        <v>-4439.7800000000007</v>
      </c>
    </row>
    <row r="57" spans="1:4">
      <c r="A57" s="261" t="s">
        <v>327</v>
      </c>
      <c r="B57" s="266" t="s">
        <v>226</v>
      </c>
      <c r="C57" s="267" t="s">
        <v>327</v>
      </c>
      <c r="D57" s="246">
        <f>SUMIF(FINANCEIRO!$H$5:$H$96,C57,FINANCEIRO!$K$5:$K$96)</f>
        <v>0</v>
      </c>
    </row>
    <row r="58" spans="1:4" s="208" customFormat="1">
      <c r="A58" s="261" t="s">
        <v>328</v>
      </c>
      <c r="B58" s="266" t="s">
        <v>1225</v>
      </c>
      <c r="C58" s="267" t="s">
        <v>328</v>
      </c>
      <c r="D58" s="246">
        <f>SUMIF(FINANCEIRO!$H$5:$H$96,C58,FINANCEIRO!$K$5:$K$96)</f>
        <v>-47500</v>
      </c>
    </row>
    <row r="59" spans="1:4" s="208" customFormat="1">
      <c r="A59" s="261" t="s">
        <v>1227</v>
      </c>
      <c r="B59" s="266" t="s">
        <v>1226</v>
      </c>
      <c r="C59" s="267" t="s">
        <v>1227</v>
      </c>
      <c r="D59" s="246">
        <f>SUMIF(FINANCEIRO!$H$5:$H$96,C59,FINANCEIRO!$K$5:$K$96)</f>
        <v>-10230</v>
      </c>
    </row>
    <row r="60" spans="1:4" s="208" customFormat="1">
      <c r="A60" s="261" t="s">
        <v>1229</v>
      </c>
      <c r="B60" s="266" t="s">
        <v>1228</v>
      </c>
      <c r="C60" s="267" t="s">
        <v>1229</v>
      </c>
      <c r="D60" s="246">
        <f>SUMIF(FINANCEIRO!$H$5:$H$96,C60,FINANCEIRO!$K$5:$K$96)</f>
        <v>0</v>
      </c>
    </row>
    <row r="61" spans="1:4" s="208" customFormat="1">
      <c r="A61" s="261" t="s">
        <v>1231</v>
      </c>
      <c r="B61" s="266" t="s">
        <v>1230</v>
      </c>
      <c r="C61" s="267" t="s">
        <v>1231</v>
      </c>
      <c r="D61" s="246">
        <f>SUMIF(FINANCEIRO!$H$5:$H$96,C61,FINANCEIRO!$K$5:$K$96)</f>
        <v>0</v>
      </c>
    </row>
    <row r="62" spans="1:4" s="208" customFormat="1">
      <c r="A62" s="261" t="s">
        <v>1233</v>
      </c>
      <c r="B62" s="266" t="s">
        <v>1232</v>
      </c>
      <c r="C62" s="267" t="s">
        <v>1233</v>
      </c>
      <c r="D62" s="246">
        <f>SUMIF(FINANCEIRO!$H$5:$H$96,C62,FINANCEIRO!$K$5:$K$96)</f>
        <v>0</v>
      </c>
    </row>
    <row r="63" spans="1:4" s="208" customFormat="1">
      <c r="A63" s="261" t="s">
        <v>1235</v>
      </c>
      <c r="B63" s="266" t="s">
        <v>1234</v>
      </c>
      <c r="C63" s="267" t="s">
        <v>1235</v>
      </c>
      <c r="D63" s="246">
        <f>SUMIF(FINANCEIRO!$H$5:$H$96,C63,FINANCEIRO!$K$5:$K$96)</f>
        <v>0</v>
      </c>
    </row>
    <row r="64" spans="1:4" s="208" customFormat="1">
      <c r="A64" s="261" t="s">
        <v>1237</v>
      </c>
      <c r="B64" s="266" t="s">
        <v>1236</v>
      </c>
      <c r="C64" s="267" t="s">
        <v>1237</v>
      </c>
      <c r="D64" s="246">
        <f>SUMIF(FINANCEIRO!$H$5:$H$96,C64,FINANCEIRO!$K$5:$K$96)</f>
        <v>0</v>
      </c>
    </row>
    <row r="65" spans="1:4" s="208" customFormat="1">
      <c r="A65" s="261" t="s">
        <v>1239</v>
      </c>
      <c r="B65" s="266" t="s">
        <v>1238</v>
      </c>
      <c r="C65" s="267" t="s">
        <v>1239</v>
      </c>
      <c r="D65" s="246">
        <f>SUMIF(FINANCEIRO!$H$5:$H$96,C65,FINANCEIRO!$K$5:$K$96)</f>
        <v>0</v>
      </c>
    </row>
    <row r="66" spans="1:4" s="208" customFormat="1">
      <c r="A66" s="261" t="s">
        <v>1241</v>
      </c>
      <c r="B66" s="266" t="s">
        <v>1240</v>
      </c>
      <c r="C66" s="267" t="s">
        <v>1241</v>
      </c>
      <c r="D66" s="246">
        <f>SUMIF(FINANCEIRO!$H$5:$H$96,C66,FINANCEIRO!$K$5:$K$96)</f>
        <v>0</v>
      </c>
    </row>
    <row r="67" spans="1:4" s="208" customFormat="1">
      <c r="A67" s="261" t="s">
        <v>1243</v>
      </c>
      <c r="B67" s="266" t="s">
        <v>1242</v>
      </c>
      <c r="C67" s="267" t="s">
        <v>1243</v>
      </c>
      <c r="D67" s="246">
        <f>SUMIF(FINANCEIRO!$H$5:$H$96,C67,FINANCEIRO!$K$5:$K$96)</f>
        <v>0</v>
      </c>
    </row>
    <row r="68" spans="1:4" s="208" customFormat="1">
      <c r="A68" s="261" t="s">
        <v>1245</v>
      </c>
      <c r="B68" s="266" t="s">
        <v>1244</v>
      </c>
      <c r="C68" s="267" t="s">
        <v>1245</v>
      </c>
      <c r="D68" s="246">
        <f>SUMIF(FINANCEIRO!$H$5:$H$96,C68,FINANCEIRO!$K$5:$K$96)</f>
        <v>0</v>
      </c>
    </row>
    <row r="69" spans="1:4" s="208" customFormat="1">
      <c r="A69" s="261" t="s">
        <v>1247</v>
      </c>
      <c r="B69" s="266" t="s">
        <v>1246</v>
      </c>
      <c r="C69" s="267" t="s">
        <v>1247</v>
      </c>
      <c r="D69" s="246">
        <f>SUMIF(FINANCEIRO!$H$5:$H$96,C69,FINANCEIRO!$K$5:$K$96)</f>
        <v>0</v>
      </c>
    </row>
    <row r="70" spans="1:4" s="208" customFormat="1">
      <c r="A70" s="261" t="s">
        <v>1248</v>
      </c>
      <c r="B70" s="263" t="s">
        <v>253</v>
      </c>
      <c r="C70" s="267" t="s">
        <v>1248</v>
      </c>
      <c r="D70" s="246">
        <f>SUMIF(FINANCEIRO!$H$5:$H$96,C70,FINANCEIRO!$K$5:$K$96)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SUMIF(FINANCEIRO!$H$5:$H$96,C71,FINANCEIRO!$K$5:$K$96)</f>
        <v>-451094.06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SUMIF(FINANCEIRO!$H$5:$H$96,C73,FINANCEIRO!$K$5:$K$96)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SUMIF(FINANCEIRO!$H$5:$H$96,C74,FINANCEIRO!$K$5:$K$96)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SUMIF(FINANCEIRO!$H$5:$H$96,C75,FINANCEIRO!$K$5:$K$96)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SUMIF(FINANCEIRO!$H$5:$H$96,C76,FINANCEIRO!$K$5:$K$96)</f>
        <v>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SUMIF(FINANCEIRO!$H$5:$H$96,C77,FINANCEIRO!$K$5:$K$96)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SUMIF(FINANCEIRO!$H$5:$H$96,C78,FINANCEIRO!$K$5:$K$96)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SUMIF(FINANCEIRO!$H$5:$H$96,C79,FINANCEIRO!$K$5:$K$96)</f>
        <v>-617.8599999999999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SUMIF(FINANCEIRO!$H$5:$H$96,C80,FINANCEIRO!$K$5:$K$96)</f>
        <v>-41185.19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SUMIF(FINANCEIRO!$H$5:$H$96,C81,FINANCEIRO!$K$5:$K$96)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SUMIF(FINANCEIRO!$H$5:$H$96,C82,FINANCEIRO!$K$5:$K$96)</f>
        <v>-46803.05</v>
      </c>
    </row>
    <row r="83" spans="1:4">
      <c r="A83" s="248" t="s">
        <v>8</v>
      </c>
      <c r="B83" s="249" t="s">
        <v>282</v>
      </c>
      <c r="C83" s="249"/>
      <c r="D83" s="250">
        <f>D82+D71+D25+D16</f>
        <v>-905565.62</v>
      </c>
    </row>
    <row r="84" spans="1:4">
      <c r="A84" s="248" t="s">
        <v>43</v>
      </c>
      <c r="B84" s="249" t="s">
        <v>44</v>
      </c>
      <c r="C84" s="249"/>
      <c r="D84" s="250">
        <f>SUMIF(FINANCEIRO!$H$5:$H$96,C84,FINANCEIRO!$K$5:$K$96)</f>
        <v>0</v>
      </c>
    </row>
    <row r="85" spans="1:4">
      <c r="A85" s="461" t="s">
        <v>283</v>
      </c>
      <c r="B85" s="462"/>
      <c r="C85" s="462"/>
      <c r="D85" s="463"/>
    </row>
    <row r="86" spans="1:4">
      <c r="A86" s="449" t="s">
        <v>284</v>
      </c>
      <c r="B86" s="450"/>
      <c r="C86" s="450"/>
      <c r="D86" s="451"/>
    </row>
    <row r="87" spans="1:4">
      <c r="A87" s="449" t="s">
        <v>285</v>
      </c>
      <c r="B87" s="450"/>
      <c r="C87" s="450"/>
      <c r="D87" s="451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P. S. MIRACATU/SP E SEDE ADM. MIRACATU/SP</v>
      </c>
      <c r="B1" s="37" t="str">
        <f>INICIO!A6</f>
        <v>MÊS: 06/2024</v>
      </c>
    </row>
    <row r="2" spans="1:2">
      <c r="A2" s="464" t="str">
        <f>INICIO!A4</f>
        <v>OS: INSTITUTO DIVA ALVES DO BRASIL - IDAB</v>
      </c>
      <c r="B2" s="465"/>
    </row>
    <row r="3" spans="1:2">
      <c r="A3" s="466" t="s">
        <v>65</v>
      </c>
      <c r="B3" s="467"/>
    </row>
    <row r="4" spans="1:2">
      <c r="A4" s="468"/>
      <c r="B4" s="469"/>
    </row>
    <row r="5" spans="1:2" ht="15.75">
      <c r="A5" s="470" t="s">
        <v>66</v>
      </c>
      <c r="B5" s="471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52"/>
      <c r="B1" s="453"/>
      <c r="C1" s="254"/>
      <c r="D1" s="454"/>
    </row>
    <row r="2" spans="1:4" ht="21" customHeight="1">
      <c r="A2" s="457" t="s">
        <v>243</v>
      </c>
      <c r="B2" s="458"/>
      <c r="C2" s="255"/>
      <c r="D2" s="455"/>
    </row>
    <row r="3" spans="1:4" ht="13.15" customHeight="1">
      <c r="A3" s="459"/>
      <c r="B3" s="460"/>
      <c r="C3" s="256"/>
      <c r="D3" s="456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SUMIF(FINANCEIRO!$H$5:$H$96,C6,FINANCEIRO!$K$5:$K$96)</f>
        <v>-251891.76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SUMIF(FINANCEIRO!$H$5:$H$96,C7,FINANCEIRO!$K$5:$K$96)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SUMIF(FINANCEIRO!$H$5:$H$96,C8,FINANCEIRO!$K$5:$K$96)</f>
        <v>-14022.710000000001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SUMIF(FINANCEIRO!$H$5:$H$96,C9,FINANCEIRO!$K$5:$K$96)</f>
        <v>-32374.75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SUMIF(FINANCEIRO!$H$5:$H$96,C10,FINANCEIRO!$K$5:$K$96)</f>
        <v>-54664.47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SUMIF(FINANCEIRO!$H$5:$H$96,C11,FINANCEIRO!$K$5:$K$96)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SUMIF(FINANCEIRO!$H$5:$H$96,C12,FINANCEIRO!$K$5:$K$96)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SUMIF(FINANCEIRO!$H$5:$H$96,C13,FINANCEIRO!$K$5:$K$96)</f>
        <v>-14361.93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SUMIF(FINANCEIRO!$H$5:$H$96,C14,FINANCEIRO!$K$5:$K$96)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SUMIF(FINANCEIRO!$H$5:$H$96,C15,FINANCEIRO!$K$5:$K$96)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SUMIF(FINANCEIRO!$H$5:$H$96,C16,FINANCEIRO!$K$5:$K$96)</f>
        <v>-367315.62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SUMIF(FINANCEIRO!$H$5:$H$96,C18,FINANCEIRO!$K$5:$K$96)</f>
        <v>-28685.08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SUMIF(FINANCEIRO!$H$5:$H$96,C19,FINANCEIRO!$K$5:$K$96)</f>
        <v>-7895.52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SUMIF(FINANCEIRO!$H$5:$H$96,C20,FINANCEIRO!$K$5:$K$96)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SUMIF(FINANCEIRO!$H$5:$H$96,C21,FINANCEIRO!$K$5:$K$96)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SUMIF(FINANCEIRO!$H$5:$H$96,C22,FINANCEIRO!$K$5:$K$96)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SUMIF(FINANCEIRO!$H$5:$H$96,C23,FINANCEIRO!$K$5:$K$96)</f>
        <v>-3772.29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SUMIF(FINANCEIRO!$H$5:$H$96,C24,FINANCEIRO!$K$5:$K$96)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SUMIF(FINANCEIRO!$H$5:$H$96,C25,FINANCEIRO!$K$5:$K$96)</f>
        <v>-40352.89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SUMIF(FINANCEIRO!$H$5:$H$96,C27,FINANCEIRO!$K$5:$K$96)</f>
        <v>0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SUMIF(FINANCEIRO!$H$5:$H$96,C28,FINANCEIRO!$K$5:$K$96)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SUMIF(FINANCEIRO!$H$5:$H$96,C29,FINANCEIRO!$K$5:$K$96)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SUMIF(FINANCEIRO!$H$5:$H$96,C30,FINANCEIRO!$K$5:$K$96)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SUMIF(FINANCEIRO!$H$5:$H$96,C31,FINANCEIRO!$K$5:$K$96)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SUMIF(FINANCEIRO!$H$5:$H$96,C32,FINANCEIRO!$K$5:$K$96)</f>
        <v>-44578.75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SUMIF(FINANCEIRO!$H$5:$H$96,C33,FINANCEIRO!$K$5:$K$96)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SUMIF(FINANCEIRO!$H$5:$H$96,C34,FINANCEIRO!$K$5:$K$96)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SUMIF(FINANCEIRO!$H$5:$H$96,C35,FINANCEIRO!$K$5:$K$96)</f>
        <v>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SUMIF(FINANCEIRO!$H$5:$H$96,C36,FINANCEIRO!$K$5:$K$96)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SUMIF(FINANCEIRO!$H$5:$H$96,C37,FINANCEIRO!$K$5:$K$96)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SUMIF(FINANCEIRO!$H$5:$H$96,C38,FINANCEIRO!$K$5:$K$96)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SUMIF(FINANCEIRO!$H$5:$H$96,C39,FINANCEIRO!$K$5:$K$96)</f>
        <v>-1022.84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SUMIF(FINANCEIRO!$H$5:$H$96,C40,FINANCEIRO!$K$5:$K$96)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SUMIF(FINANCEIRO!$H$5:$H$96,C41,FINANCEIRO!$K$5:$K$96)</f>
        <v>-655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SUMIF(FINANCEIRO!$H$5:$H$96,C42,FINANCEIRO!$K$5:$K$96)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SUMIF(FINANCEIRO!$H$5:$H$96,C43,FINANCEIRO!$K$5:$K$96)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SUMIF(FINANCEIRO!$H$5:$H$96,C44,FINANCEIRO!$K$5:$K$96)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SUMIF(FINANCEIRO!$H$5:$H$96,C45,FINANCEIRO!$K$5:$K$96)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SUMIF(FINANCEIRO!$H$5:$H$96,C46,FINANCEIRO!$K$5:$K$96)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SUMIF(FINANCEIRO!$H$5:$H$96,C47,FINANCEIRO!$K$5:$K$96)</f>
        <v>-322081.81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SUMIF(FINANCEIRO!$H$5:$H$96,C48,FINANCEIRO!$K$5:$K$96)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SUMIF(FINANCEIRO!$H$5:$H$96,C49,FINANCEIRO!$K$5:$K$96)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SUMIF(FINANCEIRO!$H$5:$H$96,C50,FINANCEIRO!$K$5:$K$96)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SUMIF(FINANCEIRO!$H$5:$H$96,C51,FINANCEIRO!$K$5:$K$96)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SUMIF(FINANCEIRO!$H$5:$H$96,C52,FINANCEIRO!$K$5:$K$96)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SUMIF(FINANCEIRO!$H$5:$H$96,C53,FINANCEIRO!$K$5:$K$96)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SUMIF(FINANCEIRO!$H$5:$H$96,C54,FINANCEIRO!$K$5:$K$96)</f>
        <v>-16925.88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SUMIF(FINANCEIRO!$H$5:$H$96,C55,FINANCEIRO!$K$5:$K$96)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SUMIF(FINANCEIRO!$H$5:$H$96,C56,FINANCEIRO!$K$5:$K$96)</f>
        <v>-4439.7800000000007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SUMIF(FINANCEIRO!$H$5:$H$96,C57,FINANCEIRO!$K$5:$K$96)</f>
        <v>0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SUMIF(FINANCEIRO!$H$5:$H$96,C58,FINANCEIRO!$K$5:$K$96)</f>
        <v>-47500</v>
      </c>
    </row>
    <row r="59" spans="1:4">
      <c r="A59" s="248"/>
      <c r="B59" s="249" t="s">
        <v>272</v>
      </c>
      <c r="C59" s="249" t="s">
        <v>63</v>
      </c>
      <c r="D59" s="250">
        <f>SUMIF(FINANCEIRO!$H$5:$H$96,C59,FINANCEIRO!$K$5:$K$96)</f>
        <v>-451094.06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SUMIF(FINANCEIRO!$H$5:$H$96,C61,FINANCEIRO!$K$5:$K$96)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SUMIF(FINANCEIRO!$H$5:$H$96,C62,FINANCEIRO!$K$5:$K$96)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SUMIF(FINANCEIRO!$H$5:$H$96,C63,FINANCEIRO!$K$5:$K$96)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SUMIF(FINANCEIRO!$H$5:$H$96,C64,FINANCEIRO!$K$5:$K$96)</f>
        <v>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SUMIF(FINANCEIRO!$H$5:$H$96,C65,FINANCEIRO!$K$5:$K$96)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SUMIF(FINANCEIRO!$H$5:$H$96,C66,FINANCEIRO!$K$5:$K$96)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SUMIF(FINANCEIRO!$H$5:$H$96,C67,FINANCEIRO!$K$5:$K$96)</f>
        <v>-617.8599999999999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SUMIF(FINANCEIRO!$H$5:$H$96,C68,FINANCEIRO!$K$5:$K$96)</f>
        <v>-41185.19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SUMIF(FINANCEIRO!$H$5:$H$96,C69,FINANCEIRO!$K$5:$K$96)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SUMIF(FINANCEIRO!$H$5:$H$96,C70,FINANCEIRO!$K$5:$K$96)</f>
        <v>-46803.05</v>
      </c>
    </row>
    <row r="71" spans="1:4">
      <c r="A71" s="248" t="s">
        <v>8</v>
      </c>
      <c r="B71" s="249" t="s">
        <v>282</v>
      </c>
      <c r="C71" s="249"/>
      <c r="D71" s="250">
        <f>D70+D59+D25+D16</f>
        <v>-905565.62</v>
      </c>
    </row>
    <row r="72" spans="1:4">
      <c r="A72" s="248" t="s">
        <v>43</v>
      </c>
      <c r="B72" s="249" t="s">
        <v>44</v>
      </c>
      <c r="C72" s="249"/>
      <c r="D72" s="250">
        <f>SUMIF(FINANCEIRO!$H$5:$H$96,C72,FINANCEIRO!$K$5:$K$96)</f>
        <v>0</v>
      </c>
    </row>
    <row r="73" spans="1:4">
      <c r="A73" s="461" t="s">
        <v>283</v>
      </c>
      <c r="B73" s="462"/>
      <c r="C73" s="462"/>
      <c r="D73" s="463"/>
    </row>
    <row r="74" spans="1:4">
      <c r="A74" s="449" t="s">
        <v>284</v>
      </c>
      <c r="B74" s="450"/>
      <c r="C74" s="450"/>
      <c r="D74" s="451"/>
    </row>
    <row r="75" spans="1:4">
      <c r="A75" s="449" t="s">
        <v>285</v>
      </c>
      <c r="B75" s="450"/>
      <c r="C75" s="450"/>
      <c r="D75" s="451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74" t="str">
        <f>INICIO!A5</f>
        <v>UNIDADE: P. S. MIRACATU/SP E SEDE ADM. MIRACATU/SP</v>
      </c>
      <c r="B1" s="474"/>
      <c r="C1" s="474"/>
      <c r="D1" s="474"/>
      <c r="E1" s="474"/>
      <c r="F1" s="474"/>
      <c r="G1" s="183"/>
      <c r="H1" s="184" t="str">
        <f>INICIO!A6</f>
        <v>MÊS: 06/2024</v>
      </c>
      <c r="I1" s="196"/>
    </row>
    <row r="2" spans="1:9" ht="15.75">
      <c r="A2" s="475" t="str">
        <f>INICIO!A4</f>
        <v>OS: INSTITUTO DIVA ALVES DO BRASIL - IDAB</v>
      </c>
      <c r="B2" s="475"/>
      <c r="C2" s="475"/>
      <c r="D2" s="475"/>
      <c r="E2" s="475"/>
      <c r="F2" s="475"/>
      <c r="G2" s="185"/>
      <c r="H2" s="185"/>
      <c r="I2" s="197"/>
    </row>
    <row r="3" spans="1:9" ht="15.75">
      <c r="A3" s="476" t="s">
        <v>122</v>
      </c>
      <c r="B3" s="476"/>
      <c r="C3" s="476"/>
      <c r="D3" s="476"/>
      <c r="E3" s="476"/>
      <c r="F3" s="476"/>
      <c r="G3" s="476"/>
      <c r="H3" s="476"/>
      <c r="I3" s="197"/>
    </row>
    <row r="4" spans="1:9" ht="15.75">
      <c r="A4" s="477"/>
      <c r="B4" s="477"/>
      <c r="C4" s="477"/>
      <c r="D4" s="477"/>
      <c r="E4" s="477"/>
      <c r="F4" s="477"/>
      <c r="G4" s="477"/>
      <c r="H4" s="477"/>
      <c r="I4" s="198"/>
    </row>
    <row r="5" spans="1:9" ht="24">
      <c r="A5" s="478" t="s">
        <v>123</v>
      </c>
      <c r="B5" s="478" t="s">
        <v>124</v>
      </c>
      <c r="C5" s="478" t="s">
        <v>125</v>
      </c>
      <c r="D5" s="478" t="s">
        <v>126</v>
      </c>
      <c r="E5" s="478" t="s">
        <v>127</v>
      </c>
      <c r="F5" s="478"/>
      <c r="G5" s="478" t="s">
        <v>128</v>
      </c>
      <c r="H5" s="478"/>
      <c r="I5" s="186" t="s">
        <v>225</v>
      </c>
    </row>
    <row r="6" spans="1:9" ht="15.75">
      <c r="A6" s="478"/>
      <c r="B6" s="478"/>
      <c r="C6" s="478"/>
      <c r="D6" s="478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79"/>
      <c r="B61" s="479"/>
      <c r="C61" s="479"/>
      <c r="D61" s="479"/>
      <c r="E61" s="479"/>
      <c r="F61" s="479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72" t="s">
        <v>133</v>
      </c>
      <c r="B63" s="473"/>
      <c r="C63" s="473"/>
      <c r="D63" s="473"/>
      <c r="E63" s="473"/>
      <c r="F63" s="473"/>
      <c r="G63" s="473"/>
      <c r="H63" s="473"/>
      <c r="I63" s="201"/>
    </row>
    <row r="64" spans="1:9" ht="15.75">
      <c r="A64" s="472" t="s">
        <v>134</v>
      </c>
      <c r="B64" s="473"/>
      <c r="C64" s="473"/>
      <c r="D64" s="473"/>
      <c r="E64" s="473"/>
      <c r="F64" s="473"/>
      <c r="G64" s="473"/>
      <c r="H64" s="473"/>
      <c r="I64" s="201"/>
    </row>
    <row r="65" spans="1:9" ht="15.75">
      <c r="A65" s="472" t="s">
        <v>135</v>
      </c>
      <c r="B65" s="473"/>
      <c r="C65" s="473"/>
      <c r="D65" s="473"/>
      <c r="E65" s="473"/>
      <c r="F65" s="473"/>
      <c r="G65" s="473"/>
      <c r="H65" s="473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1" t="str">
        <f>INICIO!A5</f>
        <v>UNIDADE: P. S. MIRACATU/SP E SEDE ADM. MIRACATU/SP</v>
      </c>
      <c r="B1" s="482"/>
      <c r="C1" s="482"/>
      <c r="D1" s="482"/>
      <c r="E1" s="482"/>
      <c r="F1" s="482"/>
      <c r="G1" s="482"/>
      <c r="H1" s="482"/>
      <c r="I1" s="73"/>
      <c r="J1" s="73"/>
      <c r="K1" s="74"/>
      <c r="L1" s="88" t="str">
        <f>INICIO!A6</f>
        <v>MÊS: 06/2024</v>
      </c>
    </row>
    <row r="2" spans="1:12">
      <c r="A2" s="483" t="str">
        <f>INICIO!A5</f>
        <v>UNIDADE: P. S. MIRACATU/SP E SEDE ADM. MIRACATU/SP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</row>
    <row r="3" spans="1:12">
      <c r="A3" s="486" t="s">
        <v>136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8"/>
    </row>
    <row r="4" spans="1:12">
      <c r="A4" s="489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1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92" t="s">
        <v>149</v>
      </c>
      <c r="B51" s="493"/>
      <c r="C51" s="493"/>
      <c r="D51" s="493"/>
      <c r="E51" s="494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80" t="s">
        <v>150</v>
      </c>
      <c r="B53" s="480"/>
      <c r="C53" s="480"/>
      <c r="D53" s="480"/>
      <c r="E53" s="480"/>
      <c r="F53" s="480"/>
      <c r="G53" s="480"/>
      <c r="H53" s="480"/>
      <c r="I53" s="480"/>
      <c r="J53" s="480"/>
      <c r="K53" s="57"/>
      <c r="L53" s="57"/>
    </row>
    <row r="54" spans="1:12" ht="15.75">
      <c r="A54" s="480"/>
      <c r="B54" s="480"/>
      <c r="C54" s="480"/>
      <c r="D54" s="480"/>
      <c r="E54" s="480"/>
      <c r="F54" s="480"/>
      <c r="G54" s="480"/>
      <c r="H54" s="480"/>
      <c r="I54" s="480"/>
      <c r="J54" s="480"/>
      <c r="K54" s="57"/>
      <c r="L54" s="57"/>
    </row>
    <row r="55" spans="1:12" ht="15.75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8" t="str">
        <f>INICIO!A4</f>
        <v>OS: INSTITUTO DIVA ALVES DO BRASIL - IDAB</v>
      </c>
      <c r="B1" s="499"/>
      <c r="C1" s="499"/>
      <c r="D1" s="499"/>
      <c r="E1" s="499"/>
      <c r="F1" s="127" t="str">
        <f>INICIO!A6</f>
        <v>MÊS: 06/2024</v>
      </c>
    </row>
    <row r="2" spans="1:6">
      <c r="A2" s="500" t="str">
        <f>INICIO!A5</f>
        <v>UNIDADE: P. S. MIRACATU/SP E SEDE ADM. MIRACATU/SP</v>
      </c>
      <c r="B2" s="501"/>
      <c r="C2" s="501"/>
      <c r="D2" s="501"/>
      <c r="E2" s="501"/>
      <c r="F2" s="502"/>
    </row>
    <row r="3" spans="1:6">
      <c r="A3" s="503" t="s">
        <v>168</v>
      </c>
      <c r="B3" s="504"/>
      <c r="C3" s="504"/>
      <c r="D3" s="504"/>
      <c r="E3" s="504"/>
      <c r="F3" s="505"/>
    </row>
    <row r="4" spans="1:6">
      <c r="A4" s="506"/>
      <c r="B4" s="507"/>
      <c r="C4" s="507"/>
      <c r="D4" s="507"/>
      <c r="E4" s="507"/>
      <c r="F4" s="508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5" t="s">
        <v>149</v>
      </c>
      <c r="B55" s="496"/>
      <c r="C55" s="496"/>
      <c r="D55" s="497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4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4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4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4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4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4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4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4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4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4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4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4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4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4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4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4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4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4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4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4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4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4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4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4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4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4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4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4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4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4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4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4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4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4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4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4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4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4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4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4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4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4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4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4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4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4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4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4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4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4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4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4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4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4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4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4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4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4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4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4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4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4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4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4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4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4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4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4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4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4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4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4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4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4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4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4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4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4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4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4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4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4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4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4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4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4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4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4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4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4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4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4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4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4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4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4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4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4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4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4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4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4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4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4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4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4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4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4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4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4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4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4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4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4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4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4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4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4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4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4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4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4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4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4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4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4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4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4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4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4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4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4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4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4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4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4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4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4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4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4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4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4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4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4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4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4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4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4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4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4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4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4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4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4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4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4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4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4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4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4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4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4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4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4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4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4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4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4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4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4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4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4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4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4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4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4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4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4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4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4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4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4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4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4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4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4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4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4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4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4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4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4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4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4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4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4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4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4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4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4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4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4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4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4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4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4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4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4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4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4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4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4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4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4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4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4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4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4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4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4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4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4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4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4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4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4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4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4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2"/>
  <sheetViews>
    <sheetView workbookViewId="0">
      <pane ySplit="1" topLeftCell="A844" activePane="bottomLeft" state="frozen"/>
      <selection pane="bottomLeft" activeCell="B853" sqref="B853"/>
    </sheetView>
  </sheetViews>
  <sheetFormatPr defaultRowHeight="15"/>
  <cols>
    <col min="1" max="1" width="73.7109375" style="360" customWidth="1"/>
    <col min="2" max="2" width="21.85546875" style="362" bestFit="1" customWidth="1"/>
    <col min="3" max="16384" width="9.140625" style="360"/>
  </cols>
  <sheetData>
    <row r="1" spans="1:2" s="356" customFormat="1" ht="20.100000000000001" customHeight="1">
      <c r="A1" s="372" t="s">
        <v>1217</v>
      </c>
      <c r="B1" s="372" t="s">
        <v>1218</v>
      </c>
    </row>
    <row r="2" spans="1:2" ht="20.100000000000001" customHeight="1">
      <c r="A2" s="360" t="s">
        <v>336</v>
      </c>
      <c r="B2" s="361">
        <v>4655157000106</v>
      </c>
    </row>
    <row r="3" spans="1:2" ht="20.100000000000001" customHeight="1">
      <c r="A3" s="360" t="s">
        <v>337</v>
      </c>
      <c r="B3" s="361">
        <v>29601926000114</v>
      </c>
    </row>
    <row r="4" spans="1:2" ht="20.100000000000001" customHeight="1">
      <c r="A4" s="360" t="s">
        <v>338</v>
      </c>
      <c r="B4" s="361">
        <v>4681111000242</v>
      </c>
    </row>
    <row r="5" spans="1:2" ht="20.100000000000001" customHeight="1">
      <c r="A5" s="360" t="s">
        <v>339</v>
      </c>
    </row>
    <row r="6" spans="1:2" ht="20.100000000000001" customHeight="1">
      <c r="A6" s="360" t="s">
        <v>340</v>
      </c>
      <c r="B6" s="361">
        <v>14327454000267</v>
      </c>
    </row>
    <row r="7" spans="1:2" ht="20.100000000000001" customHeight="1">
      <c r="A7" s="360" t="s">
        <v>341</v>
      </c>
      <c r="B7" s="361">
        <v>7955424000159</v>
      </c>
    </row>
    <row r="8" spans="1:2" ht="20.100000000000001" customHeight="1">
      <c r="A8" s="360" t="s">
        <v>342</v>
      </c>
      <c r="B8" s="361">
        <v>5957860000131</v>
      </c>
    </row>
    <row r="9" spans="1:2" ht="20.100000000000001" customHeight="1">
      <c r="A9" s="360" t="s">
        <v>343</v>
      </c>
    </row>
    <row r="10" spans="1:2" ht="20.100000000000001" customHeight="1">
      <c r="A10" s="360" t="s">
        <v>344</v>
      </c>
      <c r="B10" s="361">
        <v>19349009000130</v>
      </c>
    </row>
    <row r="11" spans="1:2" ht="20.100000000000001" customHeight="1">
      <c r="A11" s="360" t="s">
        <v>345</v>
      </c>
    </row>
    <row r="12" spans="1:2" ht="20.100000000000001" customHeight="1">
      <c r="A12" s="360" t="s">
        <v>346</v>
      </c>
      <c r="B12" s="361">
        <v>27721364000117</v>
      </c>
    </row>
    <row r="13" spans="1:2" ht="20.100000000000001" customHeight="1">
      <c r="A13" s="360" t="s">
        <v>347</v>
      </c>
      <c r="B13" s="361">
        <v>24323689000153</v>
      </c>
    </row>
    <row r="14" spans="1:2" ht="20.100000000000001" customHeight="1">
      <c r="A14" s="360" t="s">
        <v>348</v>
      </c>
      <c r="B14" s="361">
        <v>32313421000169</v>
      </c>
    </row>
    <row r="15" spans="1:2" ht="20.100000000000001" customHeight="1">
      <c r="A15" s="360" t="s">
        <v>349</v>
      </c>
      <c r="B15" s="361">
        <v>7271776000195</v>
      </c>
    </row>
    <row r="16" spans="1:2" ht="20.100000000000001" customHeight="1">
      <c r="A16" s="360" t="s">
        <v>350</v>
      </c>
      <c r="B16" s="361">
        <v>61418042000131</v>
      </c>
    </row>
    <row r="17" spans="1:2" ht="20.100000000000001" customHeight="1">
      <c r="A17" s="360" t="s">
        <v>351</v>
      </c>
      <c r="B17" s="361">
        <v>11857102000144</v>
      </c>
    </row>
    <row r="18" spans="1:2" ht="20.100000000000001" customHeight="1">
      <c r="A18" s="360" t="s">
        <v>352</v>
      </c>
      <c r="B18" s="361">
        <v>21514919000173</v>
      </c>
    </row>
    <row r="19" spans="1:2" ht="20.100000000000001" customHeight="1">
      <c r="A19" s="360" t="s">
        <v>353</v>
      </c>
      <c r="B19" s="361">
        <v>10925115000140</v>
      </c>
    </row>
    <row r="20" spans="1:2" ht="20.100000000000001" customHeight="1">
      <c r="A20" s="360" t="s">
        <v>354</v>
      </c>
      <c r="B20" s="361">
        <v>3061922000105</v>
      </c>
    </row>
    <row r="21" spans="1:2" ht="20.100000000000001" customHeight="1">
      <c r="A21" s="360" t="s">
        <v>355</v>
      </c>
      <c r="B21" s="361">
        <v>18800600000108</v>
      </c>
    </row>
    <row r="22" spans="1:2" ht="20.100000000000001" customHeight="1">
      <c r="A22" s="360" t="s">
        <v>356</v>
      </c>
      <c r="B22" s="361">
        <v>68583954000108</v>
      </c>
    </row>
    <row r="23" spans="1:2" ht="20.100000000000001" customHeight="1">
      <c r="A23" s="360" t="s">
        <v>357</v>
      </c>
      <c r="B23" s="361">
        <v>13913148000169</v>
      </c>
    </row>
    <row r="24" spans="1:2" ht="20.100000000000001" customHeight="1">
      <c r="A24" s="360" t="s">
        <v>358</v>
      </c>
      <c r="B24" s="361">
        <v>85822000112</v>
      </c>
    </row>
    <row r="25" spans="1:2" ht="20.100000000000001" customHeight="1">
      <c r="A25" s="360" t="s">
        <v>359</v>
      </c>
      <c r="B25" s="361">
        <v>85822000112</v>
      </c>
    </row>
    <row r="26" spans="1:2" ht="20.100000000000001" customHeight="1">
      <c r="A26" s="360" t="s">
        <v>360</v>
      </c>
      <c r="B26" s="361">
        <v>31027407000136</v>
      </c>
    </row>
    <row r="27" spans="1:2" ht="20.100000000000001" customHeight="1">
      <c r="A27" s="360" t="s">
        <v>361</v>
      </c>
      <c r="B27" s="361">
        <v>6022597000151</v>
      </c>
    </row>
    <row r="28" spans="1:2" ht="20.100000000000001" customHeight="1">
      <c r="A28" s="360" t="s">
        <v>362</v>
      </c>
    </row>
    <row r="29" spans="1:2" ht="20.100000000000001" customHeight="1">
      <c r="A29" s="360" t="s">
        <v>363</v>
      </c>
    </row>
    <row r="30" spans="1:2" ht="20.100000000000001" customHeight="1">
      <c r="A30" s="360" t="s">
        <v>364</v>
      </c>
      <c r="B30" s="362" t="s">
        <v>365</v>
      </c>
    </row>
    <row r="31" spans="1:2" ht="20.100000000000001" customHeight="1">
      <c r="A31" s="360" t="s">
        <v>366</v>
      </c>
      <c r="B31" s="362" t="s">
        <v>367</v>
      </c>
    </row>
    <row r="32" spans="1:2" ht="20.100000000000001" customHeight="1">
      <c r="A32" s="360" t="s">
        <v>368</v>
      </c>
      <c r="B32" s="361">
        <v>673404000146</v>
      </c>
    </row>
    <row r="33" spans="1:2" ht="20.100000000000001" customHeight="1">
      <c r="A33" s="360" t="s">
        <v>369</v>
      </c>
    </row>
    <row r="34" spans="1:2" ht="20.100000000000001" customHeight="1">
      <c r="A34" s="360" t="s">
        <v>370</v>
      </c>
    </row>
    <row r="35" spans="1:2" ht="20.100000000000001" customHeight="1">
      <c r="A35" s="360" t="s">
        <v>371</v>
      </c>
      <c r="B35" s="361">
        <v>89171417000120</v>
      </c>
    </row>
    <row r="36" spans="1:2" ht="20.100000000000001" customHeight="1">
      <c r="A36" s="360" t="s">
        <v>372</v>
      </c>
      <c r="B36" s="361">
        <v>4752237000180</v>
      </c>
    </row>
    <row r="37" spans="1:2" ht="20.100000000000001" customHeight="1">
      <c r="A37" s="360" t="s">
        <v>373</v>
      </c>
      <c r="B37" s="361">
        <v>60619202003406</v>
      </c>
    </row>
    <row r="38" spans="1:2" ht="20.100000000000001" customHeight="1">
      <c r="A38" s="360" t="s">
        <v>374</v>
      </c>
      <c r="B38" s="361">
        <v>19828567000189</v>
      </c>
    </row>
    <row r="39" spans="1:2" ht="20.100000000000001" customHeight="1">
      <c r="A39" s="360" t="s">
        <v>375</v>
      </c>
      <c r="B39" s="361">
        <v>19828567000189</v>
      </c>
    </row>
    <row r="40" spans="1:2" ht="20.100000000000001" customHeight="1">
      <c r="A40" s="360" t="s">
        <v>376</v>
      </c>
    </row>
    <row r="41" spans="1:2" ht="20.100000000000001" customHeight="1">
      <c r="A41" s="360" t="s">
        <v>377</v>
      </c>
      <c r="B41" s="361">
        <v>30757115000196</v>
      </c>
    </row>
    <row r="42" spans="1:2" ht="20.100000000000001" customHeight="1">
      <c r="A42" s="360" t="s">
        <v>378</v>
      </c>
      <c r="B42" s="362" t="s">
        <v>379</v>
      </c>
    </row>
    <row r="43" spans="1:2" ht="20.100000000000001" customHeight="1">
      <c r="A43" s="360" t="s">
        <v>380</v>
      </c>
      <c r="B43" s="361">
        <v>26081370000194</v>
      </c>
    </row>
    <row r="44" spans="1:2" ht="20.100000000000001" customHeight="1">
      <c r="A44" s="360" t="s">
        <v>381</v>
      </c>
    </row>
    <row r="45" spans="1:2" ht="20.100000000000001" customHeight="1">
      <c r="A45" s="360" t="s">
        <v>382</v>
      </c>
    </row>
    <row r="46" spans="1:2" ht="20.100000000000001" customHeight="1">
      <c r="A46" s="360" t="s">
        <v>383</v>
      </c>
    </row>
    <row r="47" spans="1:2" ht="20.100000000000001" customHeight="1">
      <c r="A47" s="360" t="s">
        <v>384</v>
      </c>
      <c r="B47" s="361">
        <v>7366296000108</v>
      </c>
    </row>
    <row r="48" spans="1:2" ht="20.100000000000001" customHeight="1">
      <c r="A48" s="360" t="s">
        <v>385</v>
      </c>
      <c r="B48" s="361">
        <v>2830778000153</v>
      </c>
    </row>
    <row r="49" spans="1:2" ht="20.100000000000001" customHeight="1">
      <c r="A49" s="360" t="s">
        <v>386</v>
      </c>
      <c r="B49" s="361">
        <v>6027816000276</v>
      </c>
    </row>
    <row r="50" spans="1:2" ht="20.100000000000001" customHeight="1">
      <c r="A50" s="360" t="s">
        <v>387</v>
      </c>
      <c r="B50" s="361">
        <v>40232258000138</v>
      </c>
    </row>
    <row r="51" spans="1:2" ht="20.100000000000001" customHeight="1">
      <c r="A51" s="360" t="s">
        <v>388</v>
      </c>
    </row>
    <row r="52" spans="1:2" ht="20.100000000000001" customHeight="1">
      <c r="A52" s="360" t="s">
        <v>389</v>
      </c>
      <c r="B52" s="361">
        <v>87389086000174</v>
      </c>
    </row>
    <row r="53" spans="1:2" ht="20.100000000000001" customHeight="1">
      <c r="A53" s="360" t="s">
        <v>390</v>
      </c>
      <c r="B53" s="361">
        <v>12465226000147</v>
      </c>
    </row>
    <row r="54" spans="1:2" ht="20.100000000000001" customHeight="1">
      <c r="A54" s="360" t="s">
        <v>391</v>
      </c>
    </row>
    <row r="55" spans="1:2" ht="20.100000000000001" customHeight="1">
      <c r="A55" s="360" t="s">
        <v>392</v>
      </c>
      <c r="B55" s="361">
        <v>26550803000103</v>
      </c>
    </row>
    <row r="56" spans="1:2" ht="20.100000000000001" customHeight="1">
      <c r="A56" s="360" t="s">
        <v>393</v>
      </c>
    </row>
    <row r="57" spans="1:2" ht="20.100000000000001" customHeight="1">
      <c r="A57" s="360" t="s">
        <v>394</v>
      </c>
      <c r="B57" s="361">
        <v>24415461000193</v>
      </c>
    </row>
    <row r="58" spans="1:2" ht="20.100000000000001" customHeight="1">
      <c r="A58" s="360" t="s">
        <v>395</v>
      </c>
      <c r="B58" s="361">
        <v>14470588000151</v>
      </c>
    </row>
    <row r="59" spans="1:2" ht="20.100000000000001" customHeight="1">
      <c r="A59" s="360" t="s">
        <v>396</v>
      </c>
      <c r="B59" s="361">
        <v>11896538000142</v>
      </c>
    </row>
    <row r="60" spans="1:2" ht="20.100000000000001" customHeight="1">
      <c r="A60" s="360" t="s">
        <v>397</v>
      </c>
      <c r="B60" s="361">
        <v>11305089000463</v>
      </c>
    </row>
    <row r="61" spans="1:2" ht="20.100000000000001" customHeight="1">
      <c r="A61" s="360" t="s">
        <v>398</v>
      </c>
      <c r="B61" s="361">
        <v>20650862000177</v>
      </c>
    </row>
    <row r="62" spans="1:2" ht="20.100000000000001" customHeight="1">
      <c r="A62" s="360" t="s">
        <v>399</v>
      </c>
      <c r="B62" s="361">
        <v>18283401000161</v>
      </c>
    </row>
    <row r="63" spans="1:2" ht="20.100000000000001" customHeight="1">
      <c r="A63" s="360" t="s">
        <v>400</v>
      </c>
      <c r="B63" s="361">
        <v>8087373000153</v>
      </c>
    </row>
    <row r="64" spans="1:2" ht="20.100000000000001" customHeight="1">
      <c r="A64" s="360" t="s">
        <v>401</v>
      </c>
      <c r="B64" s="361">
        <v>18283401000161</v>
      </c>
    </row>
    <row r="65" spans="1:2" ht="20.100000000000001" customHeight="1">
      <c r="A65" s="360" t="s">
        <v>402</v>
      </c>
      <c r="B65" s="361">
        <v>16637920000155</v>
      </c>
    </row>
    <row r="66" spans="1:2" ht="20.100000000000001" customHeight="1">
      <c r="A66" s="360" t="s">
        <v>403</v>
      </c>
    </row>
    <row r="67" spans="1:2" ht="20.100000000000001" customHeight="1">
      <c r="A67" s="360" t="s">
        <v>404</v>
      </c>
    </row>
    <row r="68" spans="1:2" ht="20.100000000000001" customHeight="1">
      <c r="A68" s="360" t="s">
        <v>405</v>
      </c>
    </row>
    <row r="69" spans="1:2" ht="20.100000000000001" customHeight="1">
      <c r="A69" s="360" t="s">
        <v>336</v>
      </c>
      <c r="B69" s="361">
        <v>4655157000106</v>
      </c>
    </row>
    <row r="70" spans="1:2" ht="20.100000000000001" customHeight="1">
      <c r="A70" s="360" t="s">
        <v>406</v>
      </c>
      <c r="B70" s="361">
        <v>29601926000114</v>
      </c>
    </row>
    <row r="71" spans="1:2" ht="20.100000000000001" customHeight="1">
      <c r="A71" s="360" t="s">
        <v>407</v>
      </c>
      <c r="B71" s="361">
        <v>4681111000242</v>
      </c>
    </row>
    <row r="72" spans="1:2" ht="20.100000000000001" customHeight="1">
      <c r="A72" s="360" t="s">
        <v>408</v>
      </c>
      <c r="B72" s="362" t="s">
        <v>409</v>
      </c>
    </row>
    <row r="73" spans="1:2" ht="20.100000000000001" customHeight="1">
      <c r="A73" s="360" t="s">
        <v>340</v>
      </c>
      <c r="B73" s="361">
        <v>14327454000267</v>
      </c>
    </row>
    <row r="74" spans="1:2" ht="20.100000000000001" customHeight="1">
      <c r="A74" s="360" t="s">
        <v>341</v>
      </c>
      <c r="B74" s="361">
        <v>7955424000159</v>
      </c>
    </row>
    <row r="75" spans="1:2" ht="20.100000000000001" customHeight="1">
      <c r="A75" s="360" t="s">
        <v>342</v>
      </c>
      <c r="B75" s="361">
        <v>5957860000131</v>
      </c>
    </row>
    <row r="76" spans="1:2">
      <c r="A76" s="360" t="s">
        <v>343</v>
      </c>
    </row>
    <row r="77" spans="1:2">
      <c r="A77" s="360" t="s">
        <v>410</v>
      </c>
      <c r="B77" s="361">
        <v>19349009000130</v>
      </c>
    </row>
    <row r="78" spans="1:2">
      <c r="A78" s="360" t="s">
        <v>411</v>
      </c>
      <c r="B78" s="362" t="s">
        <v>412</v>
      </c>
    </row>
    <row r="79" spans="1:2">
      <c r="A79" s="360" t="s">
        <v>346</v>
      </c>
      <c r="B79" s="361">
        <v>27721364000117</v>
      </c>
    </row>
    <row r="80" spans="1:2">
      <c r="A80" s="360" t="s">
        <v>347</v>
      </c>
      <c r="B80" s="361">
        <v>24323689000153</v>
      </c>
    </row>
    <row r="81" spans="1:2">
      <c r="A81" s="360" t="s">
        <v>413</v>
      </c>
      <c r="B81" s="361">
        <v>32313421000169</v>
      </c>
    </row>
    <row r="82" spans="1:2">
      <c r="A82" s="360" t="s">
        <v>349</v>
      </c>
      <c r="B82" s="361">
        <v>7271776000195</v>
      </c>
    </row>
    <row r="83" spans="1:2">
      <c r="A83" s="360" t="s">
        <v>414</v>
      </c>
      <c r="B83" s="361">
        <v>61418042000131</v>
      </c>
    </row>
    <row r="84" spans="1:2">
      <c r="A84" s="360" t="s">
        <v>415</v>
      </c>
      <c r="B84" s="361">
        <v>11857102000144</v>
      </c>
    </row>
    <row r="85" spans="1:2">
      <c r="A85" s="360" t="s">
        <v>352</v>
      </c>
      <c r="B85" s="361">
        <v>21514919000173</v>
      </c>
    </row>
    <row r="86" spans="1:2">
      <c r="A86" s="360" t="s">
        <v>353</v>
      </c>
      <c r="B86" s="361">
        <v>10925115000140</v>
      </c>
    </row>
    <row r="87" spans="1:2">
      <c r="A87" s="360" t="s">
        <v>354</v>
      </c>
      <c r="B87" s="361">
        <v>3061922000105</v>
      </c>
    </row>
    <row r="88" spans="1:2">
      <c r="A88" s="360" t="s">
        <v>355</v>
      </c>
      <c r="B88" s="361">
        <v>18800600000108</v>
      </c>
    </row>
    <row r="89" spans="1:2">
      <c r="A89" s="360" t="s">
        <v>356</v>
      </c>
      <c r="B89" s="361">
        <v>68583954000108</v>
      </c>
    </row>
    <row r="90" spans="1:2">
      <c r="A90" s="360" t="s">
        <v>357</v>
      </c>
      <c r="B90" s="361">
        <v>13913148000169</v>
      </c>
    </row>
    <row r="91" spans="1:2">
      <c r="A91" s="360" t="s">
        <v>358</v>
      </c>
      <c r="B91" s="361">
        <v>85822000112</v>
      </c>
    </row>
    <row r="92" spans="1:2">
      <c r="A92" s="360" t="s">
        <v>359</v>
      </c>
      <c r="B92" s="361">
        <v>85822000112</v>
      </c>
    </row>
    <row r="93" spans="1:2">
      <c r="A93" s="360" t="s">
        <v>360</v>
      </c>
      <c r="B93" s="361">
        <v>31027407000136</v>
      </c>
    </row>
    <row r="94" spans="1:2">
      <c r="A94" s="360" t="s">
        <v>416</v>
      </c>
      <c r="B94" s="361" t="s">
        <v>417</v>
      </c>
    </row>
    <row r="95" spans="1:2">
      <c r="A95" s="360" t="s">
        <v>362</v>
      </c>
    </row>
    <row r="96" spans="1:2">
      <c r="A96" s="360" t="s">
        <v>363</v>
      </c>
    </row>
    <row r="97" spans="1:2" ht="30.75" customHeight="1">
      <c r="A97" s="360" t="s">
        <v>418</v>
      </c>
      <c r="B97" s="362" t="s">
        <v>365</v>
      </c>
    </row>
    <row r="98" spans="1:2" ht="20.25" customHeight="1">
      <c r="A98" s="360" t="s">
        <v>419</v>
      </c>
      <c r="B98" s="362" t="s">
        <v>367</v>
      </c>
    </row>
    <row r="99" spans="1:2" ht="25.5" customHeight="1">
      <c r="A99" s="360" t="s">
        <v>368</v>
      </c>
      <c r="B99" s="361">
        <v>673404000146</v>
      </c>
    </row>
    <row r="100" spans="1:2">
      <c r="A100" s="360" t="s">
        <v>420</v>
      </c>
      <c r="B100" s="362" t="s">
        <v>421</v>
      </c>
    </row>
    <row r="101" spans="1:2">
      <c r="A101" s="360" t="s">
        <v>370</v>
      </c>
    </row>
    <row r="102" spans="1:2">
      <c r="A102" s="360" t="s">
        <v>371</v>
      </c>
      <c r="B102" s="361">
        <v>89171417000120</v>
      </c>
    </row>
    <row r="103" spans="1:2">
      <c r="A103" s="360" t="s">
        <v>372</v>
      </c>
      <c r="B103" s="361">
        <v>4752237000180</v>
      </c>
    </row>
    <row r="104" spans="1:2">
      <c r="A104" s="360" t="s">
        <v>373</v>
      </c>
      <c r="B104" s="361">
        <v>60619202003406</v>
      </c>
    </row>
    <row r="105" spans="1:2">
      <c r="A105" s="360" t="s">
        <v>374</v>
      </c>
      <c r="B105" s="361">
        <v>19828567000189</v>
      </c>
    </row>
    <row r="106" spans="1:2">
      <c r="A106" s="360" t="s">
        <v>375</v>
      </c>
      <c r="B106" s="361">
        <v>19828567000189</v>
      </c>
    </row>
    <row r="107" spans="1:2">
      <c r="A107" s="360" t="s">
        <v>376</v>
      </c>
    </row>
    <row r="108" spans="1:2">
      <c r="A108" s="360" t="s">
        <v>377</v>
      </c>
      <c r="B108" s="361">
        <v>30757115000196</v>
      </c>
    </row>
    <row r="109" spans="1:2">
      <c r="A109" s="360" t="s">
        <v>378</v>
      </c>
      <c r="B109" s="362" t="s">
        <v>379</v>
      </c>
    </row>
    <row r="110" spans="1:2">
      <c r="A110" s="360" t="s">
        <v>380</v>
      </c>
      <c r="B110" s="361">
        <v>26081370000194</v>
      </c>
    </row>
    <row r="111" spans="1:2">
      <c r="A111" s="360" t="s">
        <v>381</v>
      </c>
    </row>
    <row r="112" spans="1:2">
      <c r="A112" s="360" t="s">
        <v>382</v>
      </c>
    </row>
    <row r="113" spans="1:2">
      <c r="A113" s="360" t="s">
        <v>383</v>
      </c>
    </row>
    <row r="114" spans="1:2">
      <c r="A114" s="360" t="s">
        <v>422</v>
      </c>
      <c r="B114" s="361">
        <v>7366296000108</v>
      </c>
    </row>
    <row r="115" spans="1:2">
      <c r="A115" s="360" t="s">
        <v>385</v>
      </c>
      <c r="B115" s="361">
        <v>2830778000153</v>
      </c>
    </row>
    <row r="116" spans="1:2" ht="20.100000000000001" customHeight="1">
      <c r="A116" s="360" t="s">
        <v>423</v>
      </c>
      <c r="B116" s="361">
        <v>6027816000276</v>
      </c>
    </row>
    <row r="117" spans="1:2" ht="20.100000000000001" customHeight="1">
      <c r="A117" s="360" t="s">
        <v>387</v>
      </c>
      <c r="B117" s="361">
        <v>40232258000138</v>
      </c>
    </row>
    <row r="118" spans="1:2" ht="20.100000000000001" customHeight="1">
      <c r="A118" s="360" t="s">
        <v>424</v>
      </c>
      <c r="B118" s="362" t="s">
        <v>425</v>
      </c>
    </row>
    <row r="119" spans="1:2">
      <c r="A119" s="360" t="s">
        <v>426</v>
      </c>
      <c r="B119" s="361">
        <v>87389086000174</v>
      </c>
    </row>
    <row r="120" spans="1:2">
      <c r="A120" s="360" t="s">
        <v>390</v>
      </c>
      <c r="B120" s="361">
        <v>12465226000147</v>
      </c>
    </row>
    <row r="121" spans="1:2">
      <c r="A121" s="360" t="s">
        <v>391</v>
      </c>
    </row>
    <row r="122" spans="1:2">
      <c r="A122" s="360" t="s">
        <v>392</v>
      </c>
      <c r="B122" s="361">
        <v>26550803000103</v>
      </c>
    </row>
    <row r="123" spans="1:2">
      <c r="A123" s="360" t="s">
        <v>427</v>
      </c>
      <c r="B123" s="362" t="s">
        <v>428</v>
      </c>
    </row>
    <row r="124" spans="1:2">
      <c r="A124" s="360" t="s">
        <v>429</v>
      </c>
      <c r="B124" s="361">
        <v>24415461000193</v>
      </c>
    </row>
    <row r="125" spans="1:2" ht="20.100000000000001" customHeight="1">
      <c r="A125" s="360" t="s">
        <v>395</v>
      </c>
      <c r="B125" s="361">
        <v>14470588000151</v>
      </c>
    </row>
    <row r="126" spans="1:2" ht="20.100000000000001" customHeight="1">
      <c r="A126" s="360" t="s">
        <v>396</v>
      </c>
      <c r="B126" s="361">
        <v>11896538000142</v>
      </c>
    </row>
    <row r="127" spans="1:2" ht="20.100000000000001" customHeight="1">
      <c r="A127" s="360" t="s">
        <v>430</v>
      </c>
      <c r="B127" s="361">
        <v>11305089000463</v>
      </c>
    </row>
    <row r="128" spans="1:2" ht="20.100000000000001" customHeight="1">
      <c r="A128" s="360" t="s">
        <v>398</v>
      </c>
      <c r="B128" s="361">
        <v>20650862000177</v>
      </c>
    </row>
    <row r="129" spans="1:2" ht="20.100000000000001" customHeight="1">
      <c r="A129" s="360" t="s">
        <v>399</v>
      </c>
      <c r="B129" s="361">
        <v>18283401000161</v>
      </c>
    </row>
    <row r="130" spans="1:2" ht="20.100000000000001" customHeight="1">
      <c r="A130" s="360" t="s">
        <v>400</v>
      </c>
      <c r="B130" s="361">
        <v>8087373000153</v>
      </c>
    </row>
    <row r="131" spans="1:2" ht="20.100000000000001" customHeight="1">
      <c r="A131" s="360" t="s">
        <v>431</v>
      </c>
      <c r="B131" s="361">
        <v>18283401000161</v>
      </c>
    </row>
    <row r="132" spans="1:2" ht="20.100000000000001" customHeight="1">
      <c r="A132" s="360" t="s">
        <v>432</v>
      </c>
      <c r="B132" s="361">
        <v>16637920000155</v>
      </c>
    </row>
    <row r="133" spans="1:2" ht="20.100000000000001" customHeight="1">
      <c r="A133" s="360" t="s">
        <v>433</v>
      </c>
      <c r="B133" s="362" t="s">
        <v>434</v>
      </c>
    </row>
    <row r="134" spans="1:2" ht="20.100000000000001" customHeight="1">
      <c r="A134" s="360" t="s">
        <v>404</v>
      </c>
    </row>
    <row r="135" spans="1:2" ht="20.100000000000001" customHeight="1">
      <c r="A135" s="360" t="s">
        <v>405</v>
      </c>
    </row>
    <row r="136" spans="1:2" ht="20.100000000000001" customHeight="1">
      <c r="A136" s="360" t="s">
        <v>435</v>
      </c>
      <c r="B136" s="362" t="s">
        <v>436</v>
      </c>
    </row>
    <row r="137" spans="1:2" ht="20.100000000000001" customHeight="1">
      <c r="A137" s="360" t="s">
        <v>437</v>
      </c>
      <c r="B137" s="362" t="s">
        <v>438</v>
      </c>
    </row>
    <row r="138" spans="1:2" ht="20.100000000000001" customHeight="1">
      <c r="A138" s="360" t="s">
        <v>439</v>
      </c>
      <c r="B138" s="362" t="s">
        <v>440</v>
      </c>
    </row>
    <row r="139" spans="1:2" ht="20.100000000000001" customHeight="1">
      <c r="A139" s="360" t="s">
        <v>441</v>
      </c>
      <c r="B139" s="362" t="s">
        <v>442</v>
      </c>
    </row>
    <row r="140" spans="1:2" ht="20.100000000000001" customHeight="1">
      <c r="A140" s="360" t="s">
        <v>443</v>
      </c>
      <c r="B140" s="362" t="s">
        <v>444</v>
      </c>
    </row>
    <row r="141" spans="1:2" ht="20.100000000000001" customHeight="1">
      <c r="A141" s="360" t="s">
        <v>445</v>
      </c>
      <c r="B141" s="362" t="s">
        <v>446</v>
      </c>
    </row>
    <row r="142" spans="1:2" ht="20.100000000000001" customHeight="1">
      <c r="A142" s="360" t="s">
        <v>447</v>
      </c>
      <c r="B142" s="362" t="s">
        <v>448</v>
      </c>
    </row>
    <row r="143" spans="1:2" ht="20.100000000000001" customHeight="1">
      <c r="A143" s="360" t="s">
        <v>449</v>
      </c>
      <c r="B143" s="362" t="s">
        <v>450</v>
      </c>
    </row>
    <row r="144" spans="1:2" ht="20.100000000000001" customHeight="1">
      <c r="A144" s="360" t="s">
        <v>451</v>
      </c>
      <c r="B144" s="363" t="s">
        <v>452</v>
      </c>
    </row>
    <row r="145" spans="1:2" ht="20.100000000000001" customHeight="1">
      <c r="A145" s="360" t="s">
        <v>453</v>
      </c>
      <c r="B145" s="362" t="s">
        <v>450</v>
      </c>
    </row>
    <row r="146" spans="1:2" ht="20.100000000000001" customHeight="1">
      <c r="A146" s="360" t="s">
        <v>454</v>
      </c>
    </row>
    <row r="147" spans="1:2" ht="20.100000000000001" customHeight="1">
      <c r="A147" s="360" t="s">
        <v>455</v>
      </c>
      <c r="B147" s="362" t="s">
        <v>456</v>
      </c>
    </row>
    <row r="148" spans="1:2" ht="20.100000000000001" customHeight="1">
      <c r="A148" s="360" t="s">
        <v>457</v>
      </c>
      <c r="B148" s="362" t="s">
        <v>458</v>
      </c>
    </row>
    <row r="149" spans="1:2" ht="20.100000000000001" customHeight="1">
      <c r="A149" s="360" t="s">
        <v>459</v>
      </c>
      <c r="B149" s="362" t="s">
        <v>436</v>
      </c>
    </row>
    <row r="150" spans="1:2" ht="20.100000000000001" customHeight="1">
      <c r="A150" s="360" t="s">
        <v>460</v>
      </c>
      <c r="B150" s="362" t="s">
        <v>461</v>
      </c>
    </row>
    <row r="151" spans="1:2" ht="20.100000000000001" customHeight="1">
      <c r="A151" s="360" t="s">
        <v>462</v>
      </c>
      <c r="B151" s="362" t="s">
        <v>463</v>
      </c>
    </row>
    <row r="152" spans="1:2" ht="20.100000000000001" customHeight="1">
      <c r="A152" s="360" t="s">
        <v>464</v>
      </c>
      <c r="B152" s="362" t="s">
        <v>465</v>
      </c>
    </row>
    <row r="153" spans="1:2" ht="20.100000000000001" customHeight="1">
      <c r="A153" s="360" t="s">
        <v>466</v>
      </c>
      <c r="B153" s="362" t="s">
        <v>467</v>
      </c>
    </row>
    <row r="154" spans="1:2" ht="20.100000000000001" customHeight="1">
      <c r="A154" s="360" t="s">
        <v>468</v>
      </c>
      <c r="B154" s="362" t="s">
        <v>467</v>
      </c>
    </row>
    <row r="155" spans="1:2" ht="20.100000000000001" customHeight="1">
      <c r="A155" s="360" t="s">
        <v>469</v>
      </c>
    </row>
    <row r="156" spans="1:2" ht="20.100000000000001" customHeight="1">
      <c r="A156" s="360" t="s">
        <v>470</v>
      </c>
    </row>
    <row r="157" spans="1:2" ht="20.100000000000001" customHeight="1">
      <c r="A157" s="360" t="s">
        <v>471</v>
      </c>
      <c r="B157" s="362" t="s">
        <v>467</v>
      </c>
    </row>
    <row r="158" spans="1:2" ht="20.100000000000001" customHeight="1">
      <c r="A158" s="360" t="s">
        <v>472</v>
      </c>
    </row>
    <row r="159" spans="1:2" ht="20.100000000000001" customHeight="1">
      <c r="A159" s="360" t="s">
        <v>473</v>
      </c>
      <c r="B159" s="363" t="s">
        <v>425</v>
      </c>
    </row>
    <row r="160" spans="1:2" ht="20.100000000000001" customHeight="1">
      <c r="A160" s="360" t="s">
        <v>474</v>
      </c>
      <c r="B160" s="362" t="s">
        <v>475</v>
      </c>
    </row>
    <row r="161" spans="1:2" ht="20.100000000000001" customHeight="1">
      <c r="A161" s="360" t="s">
        <v>476</v>
      </c>
      <c r="B161" s="362" t="s">
        <v>477</v>
      </c>
    </row>
    <row r="162" spans="1:2" ht="20.100000000000001" customHeight="1">
      <c r="A162" s="360" t="s">
        <v>478</v>
      </c>
      <c r="B162" s="362" t="s">
        <v>479</v>
      </c>
    </row>
    <row r="163" spans="1:2" ht="20.100000000000001" customHeight="1">
      <c r="A163" s="360" t="s">
        <v>480</v>
      </c>
      <c r="B163" s="362" t="s">
        <v>481</v>
      </c>
    </row>
    <row r="164" spans="1:2" ht="20.100000000000001" customHeight="1">
      <c r="A164" s="360" t="s">
        <v>482</v>
      </c>
      <c r="B164" s="362" t="s">
        <v>483</v>
      </c>
    </row>
    <row r="165" spans="1:2" ht="20.100000000000001" customHeight="1">
      <c r="A165" s="360" t="s">
        <v>484</v>
      </c>
      <c r="B165" s="363" t="s">
        <v>485</v>
      </c>
    </row>
    <row r="166" spans="1:2" ht="20.100000000000001" customHeight="1">
      <c r="A166" s="360" t="s">
        <v>486</v>
      </c>
      <c r="B166" s="362" t="s">
        <v>487</v>
      </c>
    </row>
    <row r="167" spans="1:2" ht="20.100000000000001" customHeight="1">
      <c r="A167" s="360" t="s">
        <v>488</v>
      </c>
      <c r="B167" s="363" t="s">
        <v>489</v>
      </c>
    </row>
    <row r="168" spans="1:2" ht="20.100000000000001" customHeight="1">
      <c r="A168" s="360" t="s">
        <v>490</v>
      </c>
      <c r="B168" s="363" t="s">
        <v>450</v>
      </c>
    </row>
    <row r="169" spans="1:2" ht="20.100000000000001" customHeight="1">
      <c r="A169" s="360" t="s">
        <v>491</v>
      </c>
      <c r="B169" s="362" t="s">
        <v>492</v>
      </c>
    </row>
    <row r="170" spans="1:2" ht="20.100000000000001" customHeight="1">
      <c r="A170" s="360" t="s">
        <v>493</v>
      </c>
      <c r="B170" s="362" t="s">
        <v>494</v>
      </c>
    </row>
    <row r="171" spans="1:2" ht="20.100000000000001" customHeight="1">
      <c r="A171" s="360" t="s">
        <v>495</v>
      </c>
      <c r="B171" s="362" t="s">
        <v>496</v>
      </c>
    </row>
    <row r="172" spans="1:2" ht="20.100000000000001" customHeight="1">
      <c r="A172" s="360" t="s">
        <v>497</v>
      </c>
      <c r="B172" s="362" t="s">
        <v>498</v>
      </c>
    </row>
    <row r="173" spans="1:2" ht="20.100000000000001" customHeight="1">
      <c r="A173" s="360" t="s">
        <v>499</v>
      </c>
      <c r="B173" s="362" t="s">
        <v>500</v>
      </c>
    </row>
    <row r="174" spans="1:2" ht="20.100000000000001" customHeight="1">
      <c r="A174" s="360" t="s">
        <v>501</v>
      </c>
      <c r="B174" s="362" t="s">
        <v>502</v>
      </c>
    </row>
    <row r="175" spans="1:2" ht="20.100000000000001" customHeight="1">
      <c r="A175" s="360" t="s">
        <v>503</v>
      </c>
      <c r="B175" s="362" t="s">
        <v>504</v>
      </c>
    </row>
    <row r="176" spans="1:2" ht="20.100000000000001" customHeight="1">
      <c r="A176" s="360" t="s">
        <v>505</v>
      </c>
      <c r="B176" s="362" t="s">
        <v>506</v>
      </c>
    </row>
    <row r="177" spans="1:2" ht="20.100000000000001" customHeight="1">
      <c r="A177" s="360" t="s">
        <v>507</v>
      </c>
      <c r="B177" s="362" t="s">
        <v>508</v>
      </c>
    </row>
    <row r="178" spans="1:2" ht="20.100000000000001" customHeight="1">
      <c r="A178" s="360" t="s">
        <v>509</v>
      </c>
      <c r="B178" s="362" t="s">
        <v>365</v>
      </c>
    </row>
    <row r="179" spans="1:2" ht="20.100000000000001" customHeight="1">
      <c r="A179" s="360" t="s">
        <v>510</v>
      </c>
      <c r="B179" s="362" t="s">
        <v>511</v>
      </c>
    </row>
    <row r="180" spans="1:2" ht="20.100000000000001" customHeight="1">
      <c r="A180" s="360" t="s">
        <v>415</v>
      </c>
      <c r="B180" s="361">
        <v>11857102000144</v>
      </c>
    </row>
    <row r="181" spans="1:2" ht="20.100000000000001" customHeight="1">
      <c r="A181" s="360" t="s">
        <v>512</v>
      </c>
      <c r="B181" s="362" t="s">
        <v>489</v>
      </c>
    </row>
    <row r="182" spans="1:2" ht="20.100000000000001" customHeight="1">
      <c r="A182" s="360" t="s">
        <v>513</v>
      </c>
      <c r="B182" s="362" t="s">
        <v>514</v>
      </c>
    </row>
    <row r="183" spans="1:2" ht="20.100000000000001" customHeight="1">
      <c r="A183" s="360" t="s">
        <v>515</v>
      </c>
      <c r="B183" s="362" t="s">
        <v>516</v>
      </c>
    </row>
    <row r="184" spans="1:2" ht="20.100000000000001" customHeight="1">
      <c r="A184" s="360" t="s">
        <v>517</v>
      </c>
      <c r="B184" s="362" t="s">
        <v>518</v>
      </c>
    </row>
    <row r="185" spans="1:2" ht="20.100000000000001" customHeight="1">
      <c r="A185" s="360" t="s">
        <v>519</v>
      </c>
      <c r="B185" s="362" t="s">
        <v>502</v>
      </c>
    </row>
    <row r="186" spans="1:2" ht="20.100000000000001" customHeight="1">
      <c r="A186" s="360" t="s">
        <v>520</v>
      </c>
      <c r="B186" s="362" t="s">
        <v>521</v>
      </c>
    </row>
    <row r="187" spans="1:2" ht="20.100000000000001" customHeight="1">
      <c r="A187" s="360" t="s">
        <v>522</v>
      </c>
      <c r="B187" s="362" t="s">
        <v>456</v>
      </c>
    </row>
    <row r="188" spans="1:2" ht="20.100000000000001" customHeight="1">
      <c r="A188" s="360" t="s">
        <v>523</v>
      </c>
      <c r="B188" s="362" t="s">
        <v>524</v>
      </c>
    </row>
    <row r="189" spans="1:2" ht="20.100000000000001" customHeight="1">
      <c r="A189" s="360" t="s">
        <v>525</v>
      </c>
      <c r="B189" s="362" t="s">
        <v>526</v>
      </c>
    </row>
    <row r="190" spans="1:2" ht="20.100000000000001" customHeight="1">
      <c r="A190" s="360" t="s">
        <v>527</v>
      </c>
      <c r="B190" s="362" t="s">
        <v>528</v>
      </c>
    </row>
    <row r="191" spans="1:2" ht="20.100000000000001" customHeight="1">
      <c r="A191" s="360" t="s">
        <v>529</v>
      </c>
      <c r="B191" s="362" t="s">
        <v>530</v>
      </c>
    </row>
    <row r="192" spans="1:2" ht="20.100000000000001" customHeight="1">
      <c r="A192" s="360" t="s">
        <v>411</v>
      </c>
      <c r="B192" s="362" t="s">
        <v>412</v>
      </c>
    </row>
    <row r="193" spans="1:2" ht="20.100000000000001" customHeight="1">
      <c r="A193" s="360" t="s">
        <v>531</v>
      </c>
      <c r="B193" s="362" t="s">
        <v>434</v>
      </c>
    </row>
    <row r="194" spans="1:2" ht="20.100000000000001" customHeight="1">
      <c r="A194" s="360" t="s">
        <v>532</v>
      </c>
      <c r="B194" s="362" t="s">
        <v>533</v>
      </c>
    </row>
    <row r="195" spans="1:2" ht="20.100000000000001" customHeight="1">
      <c r="A195" s="360" t="s">
        <v>534</v>
      </c>
      <c r="B195" s="361">
        <v>87389086000174</v>
      </c>
    </row>
    <row r="196" spans="1:2" ht="20.100000000000001" customHeight="1">
      <c r="A196" s="360" t="s">
        <v>535</v>
      </c>
      <c r="B196" s="362" t="s">
        <v>450</v>
      </c>
    </row>
    <row r="197" spans="1:2" ht="20.100000000000001" customHeight="1">
      <c r="A197" s="360" t="s">
        <v>536</v>
      </c>
      <c r="B197" s="362" t="s">
        <v>450</v>
      </c>
    </row>
    <row r="198" spans="1:2" ht="20.100000000000001" customHeight="1">
      <c r="A198" s="360" t="s">
        <v>537</v>
      </c>
      <c r="B198" s="362" t="s">
        <v>538</v>
      </c>
    </row>
    <row r="199" spans="1:2" ht="20.100000000000001" customHeight="1">
      <c r="A199" s="360" t="s">
        <v>539</v>
      </c>
      <c r="B199" s="362" t="s">
        <v>540</v>
      </c>
    </row>
    <row r="200" spans="1:2" ht="20.100000000000001" customHeight="1">
      <c r="A200" s="360" t="s">
        <v>541</v>
      </c>
      <c r="B200" s="362" t="s">
        <v>542</v>
      </c>
    </row>
    <row r="201" spans="1:2" ht="20.100000000000001" customHeight="1">
      <c r="A201" s="360" t="s">
        <v>543</v>
      </c>
      <c r="B201" s="362" t="s">
        <v>467</v>
      </c>
    </row>
    <row r="202" spans="1:2" ht="20.100000000000001" customHeight="1">
      <c r="A202" s="360" t="s">
        <v>544</v>
      </c>
      <c r="B202" s="362" t="s">
        <v>467</v>
      </c>
    </row>
    <row r="203" spans="1:2" ht="20.100000000000001" customHeight="1">
      <c r="A203" s="360" t="s">
        <v>545</v>
      </c>
      <c r="B203" s="364">
        <v>10828</v>
      </c>
    </row>
    <row r="204" spans="1:2" ht="20.100000000000001" customHeight="1">
      <c r="A204" s="360" t="s">
        <v>546</v>
      </c>
      <c r="B204" s="362" t="s">
        <v>533</v>
      </c>
    </row>
    <row r="205" spans="1:2" ht="20.100000000000001" customHeight="1">
      <c r="A205" s="360" t="s">
        <v>547</v>
      </c>
      <c r="B205" s="361">
        <v>85822000112</v>
      </c>
    </row>
    <row r="206" spans="1:2" ht="20.100000000000001" customHeight="1">
      <c r="A206" s="360" t="s">
        <v>548</v>
      </c>
      <c r="B206" s="362" t="s">
        <v>549</v>
      </c>
    </row>
    <row r="207" spans="1:2" ht="20.100000000000001" customHeight="1">
      <c r="A207" s="360" t="s">
        <v>550</v>
      </c>
      <c r="B207" s="362" t="s">
        <v>551</v>
      </c>
    </row>
    <row r="208" spans="1:2" ht="20.100000000000001" customHeight="1">
      <c r="A208" s="360" t="s">
        <v>552</v>
      </c>
      <c r="B208" s="362" t="s">
        <v>553</v>
      </c>
    </row>
    <row r="209" spans="1:2" ht="20.100000000000001" customHeight="1">
      <c r="A209" s="360" t="s">
        <v>554</v>
      </c>
      <c r="B209" s="362" t="s">
        <v>555</v>
      </c>
    </row>
    <row r="210" spans="1:2" ht="20.100000000000001" customHeight="1">
      <c r="A210" s="360" t="s">
        <v>556</v>
      </c>
      <c r="B210" s="362" t="s">
        <v>557</v>
      </c>
    </row>
    <row r="211" spans="1:2" ht="20.100000000000001" customHeight="1">
      <c r="A211" s="360" t="s">
        <v>558</v>
      </c>
      <c r="B211" s="362" t="s">
        <v>559</v>
      </c>
    </row>
    <row r="212" spans="1:2" ht="20.100000000000001" customHeight="1">
      <c r="A212" s="360" t="s">
        <v>560</v>
      </c>
      <c r="B212" s="362" t="s">
        <v>561</v>
      </c>
    </row>
    <row r="213" spans="1:2" ht="20.100000000000001" customHeight="1">
      <c r="A213" s="360" t="s">
        <v>562</v>
      </c>
      <c r="B213" s="362" t="s">
        <v>563</v>
      </c>
    </row>
    <row r="214" spans="1:2" ht="20.100000000000001" customHeight="1">
      <c r="A214" s="360" t="s">
        <v>564</v>
      </c>
      <c r="B214" s="362" t="s">
        <v>565</v>
      </c>
    </row>
    <row r="215" spans="1:2" ht="20.100000000000001" customHeight="1">
      <c r="A215" s="360" t="s">
        <v>566</v>
      </c>
      <c r="B215" s="362" t="s">
        <v>567</v>
      </c>
    </row>
    <row r="216" spans="1:2" ht="20.100000000000001" customHeight="1">
      <c r="A216" s="360" t="s">
        <v>568</v>
      </c>
      <c r="B216" s="362" t="s">
        <v>569</v>
      </c>
    </row>
    <row r="217" spans="1:2" ht="20.100000000000001" customHeight="1">
      <c r="A217" s="360" t="s">
        <v>570</v>
      </c>
      <c r="B217" s="362" t="s">
        <v>549</v>
      </c>
    </row>
    <row r="218" spans="1:2" ht="20.100000000000001" customHeight="1">
      <c r="A218" s="360" t="s">
        <v>571</v>
      </c>
      <c r="B218" s="362" t="s">
        <v>572</v>
      </c>
    </row>
    <row r="219" spans="1:2" ht="20.100000000000001" customHeight="1">
      <c r="A219" s="360" t="s">
        <v>573</v>
      </c>
      <c r="B219" s="362" t="s">
        <v>574</v>
      </c>
    </row>
    <row r="220" spans="1:2" ht="20.100000000000001" customHeight="1">
      <c r="A220" s="360" t="s">
        <v>575</v>
      </c>
      <c r="B220" s="362" t="s">
        <v>576</v>
      </c>
    </row>
    <row r="221" spans="1:2" ht="20.100000000000001" customHeight="1">
      <c r="A221" s="360" t="s">
        <v>577</v>
      </c>
      <c r="B221" s="362" t="s">
        <v>578</v>
      </c>
    </row>
    <row r="222" spans="1:2" ht="20.100000000000001" customHeight="1">
      <c r="A222" s="360" t="s">
        <v>579</v>
      </c>
      <c r="B222" s="362" t="s">
        <v>580</v>
      </c>
    </row>
    <row r="223" spans="1:2" ht="20.100000000000001" customHeight="1">
      <c r="A223" s="360" t="s">
        <v>581</v>
      </c>
      <c r="B223" s="362" t="s">
        <v>582</v>
      </c>
    </row>
    <row r="224" spans="1:2" ht="20.100000000000001" customHeight="1">
      <c r="A224" s="360" t="s">
        <v>583</v>
      </c>
      <c r="B224" s="362" t="s">
        <v>584</v>
      </c>
    </row>
    <row r="225" spans="1:2" ht="20.100000000000001" customHeight="1">
      <c r="A225" s="360" t="s">
        <v>585</v>
      </c>
      <c r="B225" s="362" t="s">
        <v>586</v>
      </c>
    </row>
    <row r="226" spans="1:2" ht="20.100000000000001" customHeight="1">
      <c r="A226" s="360" t="s">
        <v>587</v>
      </c>
      <c r="B226" s="362" t="s">
        <v>588</v>
      </c>
    </row>
    <row r="227" spans="1:2" ht="20.100000000000001" customHeight="1">
      <c r="A227" s="360" t="s">
        <v>589</v>
      </c>
      <c r="B227" s="362" t="s">
        <v>590</v>
      </c>
    </row>
    <row r="228" spans="1:2" ht="20.100000000000001" customHeight="1">
      <c r="A228" s="360" t="s">
        <v>591</v>
      </c>
      <c r="B228" s="362" t="s">
        <v>592</v>
      </c>
    </row>
    <row r="229" spans="1:2" ht="20.100000000000001" customHeight="1">
      <c r="A229" s="360" t="s">
        <v>593</v>
      </c>
      <c r="B229" s="362" t="s">
        <v>594</v>
      </c>
    </row>
    <row r="230" spans="1:2" ht="20.100000000000001" customHeight="1">
      <c r="A230" s="360" t="s">
        <v>595</v>
      </c>
      <c r="B230" s="362" t="s">
        <v>596</v>
      </c>
    </row>
    <row r="231" spans="1:2" ht="20.100000000000001" customHeight="1">
      <c r="A231" s="360" t="s">
        <v>597</v>
      </c>
      <c r="B231" s="362" t="s">
        <v>598</v>
      </c>
    </row>
    <row r="232" spans="1:2" ht="20.100000000000001" customHeight="1">
      <c r="A232" s="360" t="s">
        <v>599</v>
      </c>
      <c r="B232" s="362" t="s">
        <v>600</v>
      </c>
    </row>
    <row r="233" spans="1:2" ht="20.100000000000001" customHeight="1">
      <c r="A233" s="360" t="s">
        <v>601</v>
      </c>
      <c r="B233" s="362" t="s">
        <v>602</v>
      </c>
    </row>
    <row r="234" spans="1:2" ht="20.100000000000001" customHeight="1">
      <c r="A234" s="360" t="s">
        <v>603</v>
      </c>
      <c r="B234" s="362" t="s">
        <v>604</v>
      </c>
    </row>
    <row r="235" spans="1:2" ht="20.100000000000001" customHeight="1">
      <c r="A235" s="360" t="s">
        <v>605</v>
      </c>
      <c r="B235" s="362" t="s">
        <v>606</v>
      </c>
    </row>
    <row r="236" spans="1:2" ht="20.100000000000001" customHeight="1">
      <c r="A236" s="360" t="s">
        <v>607</v>
      </c>
      <c r="B236" s="362" t="s">
        <v>608</v>
      </c>
    </row>
    <row r="237" spans="1:2" ht="20.100000000000001" customHeight="1">
      <c r="A237" s="360" t="s">
        <v>609</v>
      </c>
      <c r="B237" s="362" t="s">
        <v>610</v>
      </c>
    </row>
    <row r="238" spans="1:2" ht="20.100000000000001" customHeight="1">
      <c r="A238" s="360" t="s">
        <v>611</v>
      </c>
      <c r="B238" s="362" t="s">
        <v>612</v>
      </c>
    </row>
    <row r="239" spans="1:2" ht="20.100000000000001" customHeight="1">
      <c r="A239" s="360" t="s">
        <v>613</v>
      </c>
      <c r="B239" s="362" t="s">
        <v>614</v>
      </c>
    </row>
    <row r="240" spans="1:2" ht="20.100000000000001" customHeight="1">
      <c r="A240" s="360" t="s">
        <v>615</v>
      </c>
      <c r="B240" s="362" t="s">
        <v>616</v>
      </c>
    </row>
    <row r="241" spans="1:2" ht="20.100000000000001" customHeight="1">
      <c r="A241" s="360" t="s">
        <v>617</v>
      </c>
      <c r="B241" s="362" t="s">
        <v>618</v>
      </c>
    </row>
    <row r="242" spans="1:2" ht="20.100000000000001" customHeight="1">
      <c r="A242" s="360" t="s">
        <v>619</v>
      </c>
      <c r="B242" s="362" t="s">
        <v>620</v>
      </c>
    </row>
    <row r="243" spans="1:2" ht="20.100000000000001" customHeight="1">
      <c r="A243" s="360" t="s">
        <v>621</v>
      </c>
      <c r="B243" s="362" t="s">
        <v>622</v>
      </c>
    </row>
    <row r="244" spans="1:2" ht="20.100000000000001" customHeight="1">
      <c r="A244" s="360" t="s">
        <v>623</v>
      </c>
      <c r="B244" s="362" t="s">
        <v>624</v>
      </c>
    </row>
    <row r="245" spans="1:2" ht="20.100000000000001" customHeight="1">
      <c r="A245" s="360" t="s">
        <v>625</v>
      </c>
      <c r="B245" s="362" t="s">
        <v>626</v>
      </c>
    </row>
    <row r="246" spans="1:2" ht="20.100000000000001" customHeight="1">
      <c r="A246" s="360" t="s">
        <v>627</v>
      </c>
      <c r="B246" s="362" t="s">
        <v>628</v>
      </c>
    </row>
    <row r="247" spans="1:2" ht="20.100000000000001" customHeight="1">
      <c r="A247" s="360" t="s">
        <v>629</v>
      </c>
      <c r="B247" s="362" t="s">
        <v>630</v>
      </c>
    </row>
    <row r="248" spans="1:2" ht="20.100000000000001" customHeight="1">
      <c r="A248" s="360" t="s">
        <v>631</v>
      </c>
      <c r="B248" s="362" t="s">
        <v>632</v>
      </c>
    </row>
    <row r="249" spans="1:2" ht="20.100000000000001" customHeight="1">
      <c r="A249" s="360" t="s">
        <v>633</v>
      </c>
      <c r="B249" s="362" t="s">
        <v>634</v>
      </c>
    </row>
    <row r="250" spans="1:2" ht="20.100000000000001" customHeight="1">
      <c r="A250" s="360" t="s">
        <v>635</v>
      </c>
      <c r="B250" s="362" t="s">
        <v>636</v>
      </c>
    </row>
    <row r="251" spans="1:2" ht="20.100000000000001" customHeight="1">
      <c r="A251" s="360" t="s">
        <v>637</v>
      </c>
      <c r="B251" s="362" t="s">
        <v>638</v>
      </c>
    </row>
    <row r="252" spans="1:2" ht="20.100000000000001" customHeight="1">
      <c r="A252" s="360" t="s">
        <v>639</v>
      </c>
      <c r="B252" s="362" t="s">
        <v>640</v>
      </c>
    </row>
    <row r="253" spans="1:2" ht="20.100000000000001" customHeight="1">
      <c r="A253" s="360" t="s">
        <v>641</v>
      </c>
      <c r="B253" s="362" t="s">
        <v>642</v>
      </c>
    </row>
    <row r="254" spans="1:2" ht="20.100000000000001" customHeight="1">
      <c r="A254" s="360" t="s">
        <v>643</v>
      </c>
      <c r="B254" s="362" t="s">
        <v>487</v>
      </c>
    </row>
    <row r="255" spans="1:2" ht="20.100000000000001" customHeight="1">
      <c r="A255" s="365" t="s">
        <v>644</v>
      </c>
      <c r="B255" s="366" t="s">
        <v>645</v>
      </c>
    </row>
    <row r="256" spans="1:2" ht="20.100000000000001" customHeight="1">
      <c r="A256" s="360" t="s">
        <v>646</v>
      </c>
      <c r="B256" s="362" t="s">
        <v>647</v>
      </c>
    </row>
    <row r="257" spans="1:2" ht="20.100000000000001" customHeight="1">
      <c r="A257" s="360" t="s">
        <v>648</v>
      </c>
      <c r="B257" s="362" t="s">
        <v>649</v>
      </c>
    </row>
    <row r="258" spans="1:2" ht="20.100000000000001" customHeight="1">
      <c r="A258" s="360" t="s">
        <v>650</v>
      </c>
      <c r="B258" s="362" t="s">
        <v>651</v>
      </c>
    </row>
    <row r="259" spans="1:2" ht="20.100000000000001" customHeight="1">
      <c r="A259" s="360" t="s">
        <v>652</v>
      </c>
      <c r="B259" s="362" t="s">
        <v>653</v>
      </c>
    </row>
    <row r="260" spans="1:2" ht="20.100000000000001" customHeight="1">
      <c r="A260" s="360" t="s">
        <v>654</v>
      </c>
      <c r="B260" s="362" t="s">
        <v>655</v>
      </c>
    </row>
    <row r="261" spans="1:2" ht="20.100000000000001" customHeight="1">
      <c r="A261" s="360" t="s">
        <v>656</v>
      </c>
      <c r="B261" s="362" t="s">
        <v>657</v>
      </c>
    </row>
    <row r="262" spans="1:2" ht="20.100000000000001" customHeight="1">
      <c r="A262" s="360" t="s">
        <v>658</v>
      </c>
      <c r="B262" s="362" t="s">
        <v>659</v>
      </c>
    </row>
    <row r="263" spans="1:2" ht="20.100000000000001" customHeight="1">
      <c r="A263" s="360" t="s">
        <v>660</v>
      </c>
      <c r="B263" s="362" t="s">
        <v>661</v>
      </c>
    </row>
    <row r="264" spans="1:2" ht="20.100000000000001" customHeight="1">
      <c r="A264" s="360" t="s">
        <v>662</v>
      </c>
      <c r="B264" s="362" t="s">
        <v>663</v>
      </c>
    </row>
    <row r="265" spans="1:2" ht="20.100000000000001" customHeight="1">
      <c r="A265" s="360" t="s">
        <v>664</v>
      </c>
      <c r="B265" s="362" t="s">
        <v>665</v>
      </c>
    </row>
    <row r="266" spans="1:2" ht="20.100000000000001" customHeight="1">
      <c r="A266" s="360" t="s">
        <v>666</v>
      </c>
      <c r="B266" s="362" t="s">
        <v>667</v>
      </c>
    </row>
    <row r="267" spans="1:2" ht="20.100000000000001" customHeight="1">
      <c r="A267" s="360" t="s">
        <v>668</v>
      </c>
      <c r="B267" s="362" t="s">
        <v>669</v>
      </c>
    </row>
    <row r="268" spans="1:2" ht="20.100000000000001" customHeight="1">
      <c r="A268" s="360" t="s">
        <v>670</v>
      </c>
      <c r="B268" s="362" t="s">
        <v>671</v>
      </c>
    </row>
    <row r="269" spans="1:2" ht="20.100000000000001" customHeight="1">
      <c r="A269" s="360" t="s">
        <v>672</v>
      </c>
      <c r="B269" s="362" t="s">
        <v>673</v>
      </c>
    </row>
    <row r="270" spans="1:2" ht="20.100000000000001" customHeight="1">
      <c r="A270" s="360" t="s">
        <v>674</v>
      </c>
      <c r="B270" s="362" t="s">
        <v>675</v>
      </c>
    </row>
    <row r="271" spans="1:2" ht="20.100000000000001" customHeight="1">
      <c r="A271" s="360" t="s">
        <v>676</v>
      </c>
      <c r="B271" s="362" t="s">
        <v>677</v>
      </c>
    </row>
    <row r="272" spans="1:2" ht="20.100000000000001" customHeight="1">
      <c r="A272" s="360" t="s">
        <v>678</v>
      </c>
      <c r="B272" s="362" t="s">
        <v>679</v>
      </c>
    </row>
    <row r="273" spans="1:2" ht="20.100000000000001" customHeight="1">
      <c r="A273" s="360" t="s">
        <v>680</v>
      </c>
      <c r="B273" s="362" t="s">
        <v>681</v>
      </c>
    </row>
    <row r="274" spans="1:2" ht="20.100000000000001" customHeight="1">
      <c r="A274" s="360" t="s">
        <v>682</v>
      </c>
      <c r="B274" s="362" t="s">
        <v>683</v>
      </c>
    </row>
    <row r="275" spans="1:2" ht="20.100000000000001" customHeight="1">
      <c r="A275" s="360" t="s">
        <v>684</v>
      </c>
      <c r="B275" s="362" t="s">
        <v>685</v>
      </c>
    </row>
    <row r="276" spans="1:2" ht="20.100000000000001" customHeight="1">
      <c r="A276" s="360" t="s">
        <v>686</v>
      </c>
      <c r="B276" s="362" t="s">
        <v>687</v>
      </c>
    </row>
    <row r="277" spans="1:2" ht="20.100000000000001" customHeight="1">
      <c r="A277" s="360" t="s">
        <v>688</v>
      </c>
      <c r="B277" s="362" t="s">
        <v>689</v>
      </c>
    </row>
    <row r="278" spans="1:2" ht="20.100000000000001" customHeight="1">
      <c r="A278" s="360" t="s">
        <v>690</v>
      </c>
      <c r="B278" s="362" t="s">
        <v>691</v>
      </c>
    </row>
    <row r="279" spans="1:2" ht="20.100000000000001" customHeight="1">
      <c r="A279" s="360" t="s">
        <v>692</v>
      </c>
      <c r="B279" s="362" t="s">
        <v>693</v>
      </c>
    </row>
    <row r="280" spans="1:2" ht="20.100000000000001" customHeight="1">
      <c r="A280" s="360" t="s">
        <v>694</v>
      </c>
      <c r="B280" s="362" t="s">
        <v>695</v>
      </c>
    </row>
    <row r="281" spans="1:2" ht="20.100000000000001" customHeight="1">
      <c r="A281" s="360" t="s">
        <v>696</v>
      </c>
      <c r="B281" s="362" t="s">
        <v>697</v>
      </c>
    </row>
    <row r="282" spans="1:2" ht="20.100000000000001" customHeight="1">
      <c r="A282" s="360" t="s">
        <v>698</v>
      </c>
      <c r="B282" s="362" t="s">
        <v>699</v>
      </c>
    </row>
    <row r="283" spans="1:2" ht="20.100000000000001" customHeight="1">
      <c r="A283" s="360" t="s">
        <v>700</v>
      </c>
      <c r="B283" s="362" t="s">
        <v>701</v>
      </c>
    </row>
    <row r="284" spans="1:2" ht="20.100000000000001" customHeight="1">
      <c r="A284" s="360" t="s">
        <v>702</v>
      </c>
      <c r="B284" s="362" t="s">
        <v>703</v>
      </c>
    </row>
    <row r="285" spans="1:2" ht="20.100000000000001" customHeight="1">
      <c r="A285" s="360" t="s">
        <v>704</v>
      </c>
      <c r="B285" s="362" t="s">
        <v>705</v>
      </c>
    </row>
    <row r="286" spans="1:2" ht="20.100000000000001" customHeight="1">
      <c r="A286" s="360" t="s">
        <v>706</v>
      </c>
      <c r="B286" s="362" t="s">
        <v>707</v>
      </c>
    </row>
    <row r="287" spans="1:2" ht="20.100000000000001" customHeight="1">
      <c r="A287" s="360" t="s">
        <v>698</v>
      </c>
      <c r="B287" s="362" t="s">
        <v>699</v>
      </c>
    </row>
    <row r="288" spans="1:2" ht="20.100000000000001" customHeight="1">
      <c r="A288" s="360" t="s">
        <v>708</v>
      </c>
      <c r="B288" s="362" t="s">
        <v>709</v>
      </c>
    </row>
    <row r="289" spans="1:2" ht="20.100000000000001" customHeight="1">
      <c r="A289" s="360" t="s">
        <v>710</v>
      </c>
      <c r="B289" s="362" t="s">
        <v>677</v>
      </c>
    </row>
    <row r="290" spans="1:2" ht="20.100000000000001" customHeight="1">
      <c r="A290" s="360" t="s">
        <v>678</v>
      </c>
      <c r="B290" s="362" t="s">
        <v>711</v>
      </c>
    </row>
    <row r="291" spans="1:2" ht="20.100000000000001" customHeight="1">
      <c r="A291" s="360" t="s">
        <v>712</v>
      </c>
      <c r="B291" s="362" t="s">
        <v>713</v>
      </c>
    </row>
    <row r="292" spans="1:2" ht="20.100000000000001" customHeight="1">
      <c r="A292" s="360" t="s">
        <v>690</v>
      </c>
      <c r="B292" s="362" t="s">
        <v>691</v>
      </c>
    </row>
    <row r="293" spans="1:2" ht="20.100000000000001" customHeight="1">
      <c r="A293" s="360" t="s">
        <v>696</v>
      </c>
      <c r="B293" s="362" t="s">
        <v>697</v>
      </c>
    </row>
    <row r="294" spans="1:2" ht="20.100000000000001" customHeight="1">
      <c r="A294" s="360" t="s">
        <v>692</v>
      </c>
      <c r="B294" s="362" t="s">
        <v>693</v>
      </c>
    </row>
    <row r="295" spans="1:2" ht="20.100000000000001" customHeight="1">
      <c r="A295" s="360" t="s">
        <v>654</v>
      </c>
      <c r="B295" s="362" t="s">
        <v>714</v>
      </c>
    </row>
    <row r="296" spans="1:2" ht="20.100000000000001" customHeight="1">
      <c r="A296" s="360" t="s">
        <v>668</v>
      </c>
      <c r="B296" s="362" t="s">
        <v>669</v>
      </c>
    </row>
    <row r="297" spans="1:2" ht="20.100000000000001" customHeight="1">
      <c r="A297" s="360" t="s">
        <v>670</v>
      </c>
      <c r="B297" s="362" t="s">
        <v>671</v>
      </c>
    </row>
    <row r="298" spans="1:2" ht="20.100000000000001" customHeight="1">
      <c r="A298" s="360" t="s">
        <v>650</v>
      </c>
      <c r="B298" s="362" t="s">
        <v>651</v>
      </c>
    </row>
    <row r="299" spans="1:2" ht="20.100000000000001" customHeight="1">
      <c r="A299" s="360" t="s">
        <v>656</v>
      </c>
      <c r="B299" s="362" t="s">
        <v>657</v>
      </c>
    </row>
    <row r="300" spans="1:2" ht="20.100000000000001" customHeight="1">
      <c r="A300" s="360" t="s">
        <v>660</v>
      </c>
      <c r="B300" s="362" t="s">
        <v>661</v>
      </c>
    </row>
    <row r="301" spans="1:2" ht="20.100000000000001" customHeight="1">
      <c r="A301" s="360" t="s">
        <v>672</v>
      </c>
      <c r="B301" s="362" t="s">
        <v>673</v>
      </c>
    </row>
    <row r="302" spans="1:2" ht="20.100000000000001" customHeight="1">
      <c r="A302" s="360" t="s">
        <v>684</v>
      </c>
      <c r="B302" s="362" t="s">
        <v>685</v>
      </c>
    </row>
    <row r="303" spans="1:2" ht="20.100000000000001" customHeight="1">
      <c r="A303" s="360" t="s">
        <v>715</v>
      </c>
      <c r="B303" s="362" t="s">
        <v>716</v>
      </c>
    </row>
    <row r="304" spans="1:2" ht="20.100000000000001" customHeight="1">
      <c r="A304" s="360" t="s">
        <v>717</v>
      </c>
      <c r="B304" s="362" t="s">
        <v>718</v>
      </c>
    </row>
    <row r="305" spans="1:2" ht="20.100000000000001" customHeight="1">
      <c r="A305" s="360" t="s">
        <v>719</v>
      </c>
      <c r="B305" s="362" t="s">
        <v>720</v>
      </c>
    </row>
    <row r="306" spans="1:2" ht="20.100000000000001" customHeight="1">
      <c r="A306" s="360" t="s">
        <v>721</v>
      </c>
      <c r="B306" s="362" t="s">
        <v>722</v>
      </c>
    </row>
    <row r="307" spans="1:2" ht="20.100000000000001" customHeight="1">
      <c r="A307" s="360" t="s">
        <v>723</v>
      </c>
      <c r="B307" s="362" t="s">
        <v>724</v>
      </c>
    </row>
    <row r="308" spans="1:2" ht="20.100000000000001" customHeight="1">
      <c r="A308" s="360" t="s">
        <v>725</v>
      </c>
      <c r="B308" s="362" t="s">
        <v>726</v>
      </c>
    </row>
    <row r="309" spans="1:2" ht="20.100000000000001" customHeight="1">
      <c r="A309" s="360" t="s">
        <v>727</v>
      </c>
      <c r="B309" s="362" t="s">
        <v>728</v>
      </c>
    </row>
    <row r="310" spans="1:2" ht="20.100000000000001" customHeight="1">
      <c r="A310" s="360" t="s">
        <v>729</v>
      </c>
      <c r="B310" s="362" t="s">
        <v>730</v>
      </c>
    </row>
    <row r="311" spans="1:2" ht="20.100000000000001" customHeight="1">
      <c r="A311" s="360" t="s">
        <v>731</v>
      </c>
      <c r="B311" s="362" t="s">
        <v>732</v>
      </c>
    </row>
    <row r="312" spans="1:2" ht="20.100000000000001" customHeight="1">
      <c r="A312" s="360" t="s">
        <v>733</v>
      </c>
      <c r="B312" s="362" t="s">
        <v>734</v>
      </c>
    </row>
    <row r="313" spans="1:2" ht="20.100000000000001" customHeight="1">
      <c r="A313" s="360" t="s">
        <v>735</v>
      </c>
      <c r="B313" s="362" t="s">
        <v>736</v>
      </c>
    </row>
    <row r="314" spans="1:2" ht="20.100000000000001" customHeight="1">
      <c r="A314" s="360" t="s">
        <v>737</v>
      </c>
      <c r="B314" s="362" t="s">
        <v>738</v>
      </c>
    </row>
    <row r="315" spans="1:2" ht="20.100000000000001" customHeight="1">
      <c r="A315" s="360" t="s">
        <v>739</v>
      </c>
      <c r="B315" s="362" t="s">
        <v>740</v>
      </c>
    </row>
    <row r="316" spans="1:2" ht="20.100000000000001" customHeight="1">
      <c r="A316" s="360" t="s">
        <v>741</v>
      </c>
      <c r="B316" s="362" t="s">
        <v>742</v>
      </c>
    </row>
    <row r="317" spans="1:2" ht="20.100000000000001" customHeight="1">
      <c r="A317" s="360" t="s">
        <v>743</v>
      </c>
      <c r="B317" s="362" t="s">
        <v>744</v>
      </c>
    </row>
    <row r="318" spans="1:2" ht="20.100000000000001" customHeight="1">
      <c r="A318" s="360" t="s">
        <v>745</v>
      </c>
      <c r="B318" s="362" t="s">
        <v>746</v>
      </c>
    </row>
    <row r="319" spans="1:2" ht="20.100000000000001" customHeight="1">
      <c r="A319" s="360" t="s">
        <v>747</v>
      </c>
      <c r="B319" s="362" t="s">
        <v>748</v>
      </c>
    </row>
    <row r="320" spans="1:2" ht="20.100000000000001" customHeight="1">
      <c r="A320" s="360" t="s">
        <v>749</v>
      </c>
      <c r="B320" s="362" t="s">
        <v>750</v>
      </c>
    </row>
    <row r="321" spans="1:2" ht="20.100000000000001" customHeight="1">
      <c r="A321" s="360" t="s">
        <v>751</v>
      </c>
      <c r="B321" s="362" t="s">
        <v>752</v>
      </c>
    </row>
    <row r="322" spans="1:2" ht="20.100000000000001" customHeight="1">
      <c r="A322" s="360" t="s">
        <v>753</v>
      </c>
      <c r="B322" s="362" t="s">
        <v>754</v>
      </c>
    </row>
    <row r="323" spans="1:2" ht="20.100000000000001" customHeight="1">
      <c r="A323" s="360" t="s">
        <v>755</v>
      </c>
      <c r="B323" s="362" t="s">
        <v>756</v>
      </c>
    </row>
    <row r="324" spans="1:2" ht="20.100000000000001" customHeight="1">
      <c r="A324" s="360" t="s">
        <v>757</v>
      </c>
      <c r="B324" s="362" t="s">
        <v>758</v>
      </c>
    </row>
    <row r="325" spans="1:2" ht="20.100000000000001" customHeight="1">
      <c r="A325" s="360" t="s">
        <v>759</v>
      </c>
      <c r="B325" s="362" t="s">
        <v>760</v>
      </c>
    </row>
    <row r="326" spans="1:2" ht="20.100000000000001" customHeight="1">
      <c r="A326" s="360" t="s">
        <v>761</v>
      </c>
      <c r="B326" s="362" t="s">
        <v>762</v>
      </c>
    </row>
    <row r="327" spans="1:2" ht="20.100000000000001" customHeight="1">
      <c r="A327" s="360" t="s">
        <v>763</v>
      </c>
      <c r="B327" s="362" t="s">
        <v>764</v>
      </c>
    </row>
    <row r="328" spans="1:2" ht="20.100000000000001" customHeight="1">
      <c r="A328" s="360" t="s">
        <v>765</v>
      </c>
      <c r="B328" s="362" t="s">
        <v>766</v>
      </c>
    </row>
    <row r="329" spans="1:2" ht="20.100000000000001" customHeight="1">
      <c r="A329" s="360" t="s">
        <v>767</v>
      </c>
      <c r="B329" s="362" t="s">
        <v>768</v>
      </c>
    </row>
    <row r="330" spans="1:2" ht="20.100000000000001" customHeight="1">
      <c r="A330" s="360" t="s">
        <v>769</v>
      </c>
      <c r="B330" s="362" t="s">
        <v>770</v>
      </c>
    </row>
    <row r="331" spans="1:2" ht="20.100000000000001" customHeight="1">
      <c r="A331" s="360" t="s">
        <v>771</v>
      </c>
      <c r="B331" s="362" t="s">
        <v>772</v>
      </c>
    </row>
    <row r="332" spans="1:2" ht="20.100000000000001" customHeight="1">
      <c r="A332" s="360" t="s">
        <v>773</v>
      </c>
      <c r="B332" s="362" t="s">
        <v>732</v>
      </c>
    </row>
    <row r="333" spans="1:2" ht="20.100000000000001" customHeight="1">
      <c r="A333" s="360" t="s">
        <v>774</v>
      </c>
      <c r="B333" s="362" t="s">
        <v>775</v>
      </c>
    </row>
    <row r="334" spans="1:2" ht="20.100000000000001" customHeight="1">
      <c r="A334" s="360" t="s">
        <v>776</v>
      </c>
      <c r="B334" s="362" t="s">
        <v>777</v>
      </c>
    </row>
    <row r="335" spans="1:2" ht="20.100000000000001" customHeight="1">
      <c r="A335" s="360" t="s">
        <v>778</v>
      </c>
      <c r="B335" s="362" t="s">
        <v>779</v>
      </c>
    </row>
    <row r="336" spans="1:2" ht="20.100000000000001" customHeight="1">
      <c r="A336" s="360" t="s">
        <v>780</v>
      </c>
      <c r="B336" s="362" t="s">
        <v>781</v>
      </c>
    </row>
    <row r="337" spans="1:2" ht="20.100000000000001" customHeight="1">
      <c r="A337" s="360" t="s">
        <v>782</v>
      </c>
      <c r="B337" s="362" t="s">
        <v>783</v>
      </c>
    </row>
    <row r="338" spans="1:2" ht="20.100000000000001" customHeight="1">
      <c r="A338" s="360" t="s">
        <v>784</v>
      </c>
      <c r="B338" s="362" t="s">
        <v>785</v>
      </c>
    </row>
    <row r="339" spans="1:2" ht="20.100000000000001" customHeight="1">
      <c r="A339" s="360" t="s">
        <v>786</v>
      </c>
      <c r="B339" s="362" t="s">
        <v>787</v>
      </c>
    </row>
    <row r="340" spans="1:2" ht="20.100000000000001" customHeight="1">
      <c r="A340" s="360" t="s">
        <v>776</v>
      </c>
      <c r="B340" s="362" t="s">
        <v>777</v>
      </c>
    </row>
    <row r="341" spans="1:2" ht="20.100000000000001" customHeight="1">
      <c r="A341" s="360" t="s">
        <v>778</v>
      </c>
      <c r="B341" s="362" t="s">
        <v>779</v>
      </c>
    </row>
    <row r="342" spans="1:2" ht="20.100000000000001" customHeight="1">
      <c r="A342" s="360" t="s">
        <v>780</v>
      </c>
      <c r="B342" s="362" t="s">
        <v>781</v>
      </c>
    </row>
    <row r="343" spans="1:2" ht="20.100000000000001" customHeight="1">
      <c r="A343" s="360" t="s">
        <v>782</v>
      </c>
      <c r="B343" s="362" t="s">
        <v>783</v>
      </c>
    </row>
    <row r="344" spans="1:2" ht="20.100000000000001" customHeight="1">
      <c r="A344" s="360" t="s">
        <v>784</v>
      </c>
      <c r="B344" s="362" t="s">
        <v>785</v>
      </c>
    </row>
    <row r="345" spans="1:2" ht="20.100000000000001" customHeight="1">
      <c r="A345" s="360" t="s">
        <v>788</v>
      </c>
      <c r="B345" s="362" t="s">
        <v>789</v>
      </c>
    </row>
    <row r="346" spans="1:2" ht="20.100000000000001" customHeight="1">
      <c r="A346" s="360" t="s">
        <v>790</v>
      </c>
      <c r="B346" s="362" t="s">
        <v>791</v>
      </c>
    </row>
    <row r="347" spans="1:2" ht="20.100000000000001" customHeight="1">
      <c r="A347" s="360" t="s">
        <v>792</v>
      </c>
      <c r="B347" s="362" t="s">
        <v>793</v>
      </c>
    </row>
    <row r="348" spans="1:2" ht="20.100000000000001" customHeight="1">
      <c r="A348" s="360" t="s">
        <v>794</v>
      </c>
      <c r="B348" s="362" t="s">
        <v>795</v>
      </c>
    </row>
    <row r="349" spans="1:2" ht="20.100000000000001" customHeight="1">
      <c r="A349" s="360" t="s">
        <v>786</v>
      </c>
      <c r="B349" s="362" t="s">
        <v>787</v>
      </c>
    </row>
    <row r="350" spans="1:2" ht="20.100000000000001" customHeight="1">
      <c r="A350" s="360" t="s">
        <v>796</v>
      </c>
      <c r="B350" s="362" t="s">
        <v>797</v>
      </c>
    </row>
    <row r="351" spans="1:2" ht="20.100000000000001" customHeight="1">
      <c r="A351" s="360" t="s">
        <v>771</v>
      </c>
      <c r="B351" s="362" t="s">
        <v>772</v>
      </c>
    </row>
    <row r="352" spans="1:2" ht="20.100000000000001" customHeight="1">
      <c r="A352" s="360" t="s">
        <v>798</v>
      </c>
      <c r="B352" s="362" t="s">
        <v>799</v>
      </c>
    </row>
    <row r="353" spans="1:2" ht="20.100000000000001" customHeight="1">
      <c r="A353" s="360" t="s">
        <v>741</v>
      </c>
      <c r="B353" s="362" t="s">
        <v>742</v>
      </c>
    </row>
    <row r="354" spans="1:2" ht="20.100000000000001" customHeight="1">
      <c r="A354" s="360" t="s">
        <v>776</v>
      </c>
      <c r="B354" s="362" t="s">
        <v>777</v>
      </c>
    </row>
    <row r="355" spans="1:2" ht="20.100000000000001" customHeight="1">
      <c r="A355" s="360" t="s">
        <v>800</v>
      </c>
      <c r="B355" s="362" t="s">
        <v>801</v>
      </c>
    </row>
    <row r="356" spans="1:2" ht="20.100000000000001" customHeight="1">
      <c r="A356" s="360" t="s">
        <v>643</v>
      </c>
      <c r="B356" s="362" t="s">
        <v>802</v>
      </c>
    </row>
    <row r="357" spans="1:2" ht="20.100000000000001" customHeight="1">
      <c r="A357" s="360" t="s">
        <v>773</v>
      </c>
      <c r="B357" s="362" t="s">
        <v>732</v>
      </c>
    </row>
    <row r="358" spans="1:2" ht="20.100000000000001" customHeight="1">
      <c r="A358" s="360" t="s">
        <v>794</v>
      </c>
      <c r="B358" s="362" t="s">
        <v>795</v>
      </c>
    </row>
    <row r="359" spans="1:2" ht="20.100000000000001" customHeight="1">
      <c r="A359" s="360" t="s">
        <v>790</v>
      </c>
      <c r="B359" s="362" t="s">
        <v>791</v>
      </c>
    </row>
    <row r="360" spans="1:2" ht="20.100000000000001" customHeight="1">
      <c r="A360" s="360" t="s">
        <v>792</v>
      </c>
      <c r="B360" s="362" t="s">
        <v>793</v>
      </c>
    </row>
    <row r="361" spans="1:2" ht="20.100000000000001" customHeight="1">
      <c r="A361" s="360" t="s">
        <v>803</v>
      </c>
      <c r="B361" s="361">
        <v>20650862000177</v>
      </c>
    </row>
    <row r="362" spans="1:2" ht="20.100000000000001" customHeight="1">
      <c r="A362" s="360" t="s">
        <v>804</v>
      </c>
      <c r="B362" s="362" t="s">
        <v>805</v>
      </c>
    </row>
    <row r="363" spans="1:2" ht="20.100000000000001" customHeight="1">
      <c r="A363" s="360" t="s">
        <v>806</v>
      </c>
      <c r="B363" s="362" t="s">
        <v>483</v>
      </c>
    </row>
    <row r="364" spans="1:2" ht="20.100000000000001" customHeight="1">
      <c r="A364" s="360" t="s">
        <v>807</v>
      </c>
      <c r="B364" s="362" t="s">
        <v>808</v>
      </c>
    </row>
    <row r="365" spans="1:2" ht="20.100000000000001" customHeight="1">
      <c r="A365" s="360" t="s">
        <v>809</v>
      </c>
      <c r="B365" s="362" t="s">
        <v>810</v>
      </c>
    </row>
    <row r="366" spans="1:2" ht="20.100000000000001" customHeight="1">
      <c r="A366" s="360" t="s">
        <v>811</v>
      </c>
      <c r="B366" s="362" t="s">
        <v>812</v>
      </c>
    </row>
    <row r="367" spans="1:2" ht="20.100000000000001" customHeight="1">
      <c r="A367" s="360" t="s">
        <v>813</v>
      </c>
      <c r="B367" s="362" t="s">
        <v>814</v>
      </c>
    </row>
    <row r="368" spans="1:2" ht="20.100000000000001" customHeight="1">
      <c r="A368" s="360" t="s">
        <v>815</v>
      </c>
      <c r="B368" s="361">
        <v>27721364000117</v>
      </c>
    </row>
    <row r="369" spans="1:2" ht="20.100000000000001" customHeight="1">
      <c r="A369" s="360" t="s">
        <v>816</v>
      </c>
      <c r="B369" s="361">
        <v>16637920000155</v>
      </c>
    </row>
    <row r="370" spans="1:2" ht="20.100000000000001" customHeight="1">
      <c r="A370" s="360" t="s">
        <v>817</v>
      </c>
      <c r="B370" s="362" t="s">
        <v>446</v>
      </c>
    </row>
    <row r="371" spans="1:2" ht="20.100000000000001" customHeight="1">
      <c r="A371" s="360" t="s">
        <v>818</v>
      </c>
      <c r="B371" s="361">
        <v>7366296000108</v>
      </c>
    </row>
    <row r="372" spans="1:2" ht="20.100000000000001" customHeight="1">
      <c r="A372" s="360" t="s">
        <v>819</v>
      </c>
      <c r="B372" s="362" t="s">
        <v>720</v>
      </c>
    </row>
    <row r="373" spans="1:2" ht="20.100000000000001" customHeight="1">
      <c r="A373" s="360" t="s">
        <v>820</v>
      </c>
      <c r="B373" s="362" t="s">
        <v>365</v>
      </c>
    </row>
    <row r="374" spans="1:2" ht="20.100000000000001" customHeight="1">
      <c r="A374" s="360" t="s">
        <v>821</v>
      </c>
      <c r="B374" s="362" t="s">
        <v>612</v>
      </c>
    </row>
    <row r="375" spans="1:2" ht="20.100000000000001" customHeight="1">
      <c r="A375" s="360" t="s">
        <v>822</v>
      </c>
      <c r="B375" s="362" t="s">
        <v>638</v>
      </c>
    </row>
    <row r="376" spans="1:2" ht="20.100000000000001" customHeight="1">
      <c r="A376" s="360" t="s">
        <v>823</v>
      </c>
      <c r="B376" s="361">
        <v>31027407000136</v>
      </c>
    </row>
    <row r="377" spans="1:2" ht="20.100000000000001" customHeight="1">
      <c r="A377" s="360" t="s">
        <v>824</v>
      </c>
      <c r="B377" s="362" t="s">
        <v>825</v>
      </c>
    </row>
    <row r="378" spans="1:2" ht="20.100000000000001" customHeight="1">
      <c r="A378" s="360" t="s">
        <v>826</v>
      </c>
      <c r="B378" s="362" t="s">
        <v>827</v>
      </c>
    </row>
    <row r="379" spans="1:2" ht="20.100000000000001" customHeight="1">
      <c r="A379" s="360" t="s">
        <v>828</v>
      </c>
      <c r="B379" s="362" t="s">
        <v>829</v>
      </c>
    </row>
    <row r="380" spans="1:2" ht="20.100000000000001" customHeight="1">
      <c r="A380" s="360" t="s">
        <v>830</v>
      </c>
      <c r="B380" s="362" t="s">
        <v>831</v>
      </c>
    </row>
    <row r="381" spans="1:2" ht="20.100000000000001" customHeight="1">
      <c r="A381" s="360" t="s">
        <v>832</v>
      </c>
      <c r="B381" s="362" t="s">
        <v>833</v>
      </c>
    </row>
    <row r="382" spans="1:2" ht="20.100000000000001" customHeight="1">
      <c r="A382" s="360" t="s">
        <v>834</v>
      </c>
      <c r="B382" s="362" t="s">
        <v>835</v>
      </c>
    </row>
    <row r="383" spans="1:2" ht="20.100000000000001" customHeight="1">
      <c r="A383" s="360" t="s">
        <v>836</v>
      </c>
      <c r="B383" s="362" t="s">
        <v>801</v>
      </c>
    </row>
    <row r="384" spans="1:2" ht="20.100000000000001" customHeight="1">
      <c r="A384" s="360" t="s">
        <v>837</v>
      </c>
      <c r="B384" s="362" t="s">
        <v>838</v>
      </c>
    </row>
    <row r="385" spans="1:2" ht="20.100000000000001" customHeight="1">
      <c r="A385" s="360" t="s">
        <v>839</v>
      </c>
      <c r="B385" s="362" t="s">
        <v>797</v>
      </c>
    </row>
    <row r="386" spans="1:2" ht="20.100000000000001" customHeight="1">
      <c r="A386" s="360" t="s">
        <v>840</v>
      </c>
      <c r="B386" s="362" t="s">
        <v>785</v>
      </c>
    </row>
    <row r="387" spans="1:2" ht="20.100000000000001" customHeight="1">
      <c r="A387" s="360" t="s">
        <v>841</v>
      </c>
      <c r="B387" s="362" t="s">
        <v>785</v>
      </c>
    </row>
    <row r="388" spans="1:2" ht="20.100000000000001" customHeight="1">
      <c r="A388" s="360" t="s">
        <v>842</v>
      </c>
      <c r="B388" s="362" t="s">
        <v>843</v>
      </c>
    </row>
    <row r="389" spans="1:2" ht="20.100000000000001" customHeight="1">
      <c r="A389" s="360" t="s">
        <v>844</v>
      </c>
      <c r="B389" s="362" t="s">
        <v>845</v>
      </c>
    </row>
    <row r="390" spans="1:2" ht="20.100000000000001" customHeight="1">
      <c r="A390" s="360" t="s">
        <v>830</v>
      </c>
      <c r="B390" s="362" t="s">
        <v>831</v>
      </c>
    </row>
    <row r="391" spans="1:2" ht="20.100000000000001" customHeight="1">
      <c r="A391" s="360" t="s">
        <v>846</v>
      </c>
      <c r="B391" s="362" t="s">
        <v>847</v>
      </c>
    </row>
    <row r="392" spans="1:2" ht="20.100000000000001" customHeight="1">
      <c r="A392" s="360" t="s">
        <v>767</v>
      </c>
      <c r="B392" s="362" t="s">
        <v>768</v>
      </c>
    </row>
    <row r="393" spans="1:2" ht="20.100000000000001" customHeight="1">
      <c r="A393" s="360" t="s">
        <v>840</v>
      </c>
      <c r="B393" s="362" t="s">
        <v>785</v>
      </c>
    </row>
    <row r="394" spans="1:2" ht="20.100000000000001" customHeight="1">
      <c r="A394" s="360" t="s">
        <v>790</v>
      </c>
      <c r="B394" s="362" t="s">
        <v>791</v>
      </c>
    </row>
    <row r="395" spans="1:2" ht="20.100000000000001" customHeight="1">
      <c r="A395" s="360" t="s">
        <v>759</v>
      </c>
      <c r="B395" s="362" t="s">
        <v>760</v>
      </c>
    </row>
    <row r="396" spans="1:2" ht="20.100000000000001" customHeight="1">
      <c r="A396" s="360" t="s">
        <v>840</v>
      </c>
      <c r="B396" s="362" t="s">
        <v>785</v>
      </c>
    </row>
    <row r="397" spans="1:2" ht="20.100000000000001" customHeight="1">
      <c r="A397" s="360" t="s">
        <v>763</v>
      </c>
      <c r="B397" s="362" t="s">
        <v>764</v>
      </c>
    </row>
    <row r="398" spans="1:2" ht="20.100000000000001" customHeight="1">
      <c r="A398" s="360" t="s">
        <v>753</v>
      </c>
      <c r="B398" s="362" t="s">
        <v>754</v>
      </c>
    </row>
    <row r="399" spans="1:2" ht="20.100000000000001" customHeight="1">
      <c r="A399" s="360" t="s">
        <v>769</v>
      </c>
      <c r="B399" s="362" t="s">
        <v>770</v>
      </c>
    </row>
    <row r="400" spans="1:2" ht="20.100000000000001" customHeight="1">
      <c r="A400" s="360" t="s">
        <v>848</v>
      </c>
      <c r="B400" s="362" t="s">
        <v>849</v>
      </c>
    </row>
    <row r="401" spans="1:2" ht="20.100000000000001" customHeight="1">
      <c r="A401" s="360" t="s">
        <v>786</v>
      </c>
      <c r="B401" s="362" t="s">
        <v>787</v>
      </c>
    </row>
    <row r="402" spans="1:2" ht="20.100000000000001" customHeight="1">
      <c r="A402" s="360" t="s">
        <v>745</v>
      </c>
      <c r="B402" s="362" t="s">
        <v>746</v>
      </c>
    </row>
    <row r="403" spans="1:2" ht="20.100000000000001" customHeight="1">
      <c r="A403" s="360" t="s">
        <v>778</v>
      </c>
      <c r="B403" s="362" t="s">
        <v>779</v>
      </c>
    </row>
    <row r="404" spans="1:2" ht="20.100000000000001" customHeight="1">
      <c r="A404" s="360" t="s">
        <v>790</v>
      </c>
      <c r="B404" s="362" t="s">
        <v>791</v>
      </c>
    </row>
    <row r="405" spans="1:2" ht="20.100000000000001" customHeight="1">
      <c r="A405" s="360" t="s">
        <v>737</v>
      </c>
      <c r="B405" s="362" t="s">
        <v>738</v>
      </c>
    </row>
    <row r="406" spans="1:2" ht="20.100000000000001" customHeight="1">
      <c r="A406" s="360" t="s">
        <v>739</v>
      </c>
      <c r="B406" s="362" t="s">
        <v>740</v>
      </c>
    </row>
    <row r="407" spans="1:2" ht="20.100000000000001" customHeight="1">
      <c r="A407" s="360" t="s">
        <v>850</v>
      </c>
      <c r="B407" s="362" t="s">
        <v>851</v>
      </c>
    </row>
    <row r="408" spans="1:2" ht="20.100000000000001" customHeight="1">
      <c r="A408" s="360" t="s">
        <v>852</v>
      </c>
      <c r="B408" s="362" t="s">
        <v>853</v>
      </c>
    </row>
    <row r="409" spans="1:2" ht="20.100000000000001" customHeight="1">
      <c r="A409" s="360" t="s">
        <v>854</v>
      </c>
      <c r="B409" s="362" t="s">
        <v>855</v>
      </c>
    </row>
    <row r="410" spans="1:2" ht="20.100000000000001" customHeight="1">
      <c r="A410" s="360" t="s">
        <v>830</v>
      </c>
      <c r="B410" s="362" t="s">
        <v>831</v>
      </c>
    </row>
    <row r="411" spans="1:2" ht="20.100000000000001" customHeight="1">
      <c r="A411" s="360" t="s">
        <v>737</v>
      </c>
      <c r="B411" s="362" t="s">
        <v>738</v>
      </c>
    </row>
    <row r="412" spans="1:2" ht="20.100000000000001" customHeight="1">
      <c r="A412" s="360" t="s">
        <v>856</v>
      </c>
      <c r="B412" s="362" t="s">
        <v>857</v>
      </c>
    </row>
    <row r="413" spans="1:2" ht="20.100000000000001" customHeight="1">
      <c r="A413" s="360" t="s">
        <v>858</v>
      </c>
      <c r="B413" s="362" t="s">
        <v>857</v>
      </c>
    </row>
    <row r="414" spans="1:2" ht="20.100000000000001" customHeight="1">
      <c r="A414" s="360" t="s">
        <v>859</v>
      </c>
      <c r="B414" s="362" t="s">
        <v>860</v>
      </c>
    </row>
    <row r="415" spans="1:2" ht="20.100000000000001" customHeight="1">
      <c r="A415" s="360" t="s">
        <v>861</v>
      </c>
      <c r="B415" s="362" t="s">
        <v>862</v>
      </c>
    </row>
    <row r="416" spans="1:2" ht="20.100000000000001" customHeight="1">
      <c r="A416" s="360" t="s">
        <v>863</v>
      </c>
      <c r="B416" s="362" t="s">
        <v>864</v>
      </c>
    </row>
    <row r="417" spans="1:2" ht="20.100000000000001" customHeight="1">
      <c r="A417" s="360" t="s">
        <v>865</v>
      </c>
      <c r="B417" s="362" t="s">
        <v>367</v>
      </c>
    </row>
    <row r="418" spans="1:2" ht="20.100000000000001" customHeight="1">
      <c r="A418" s="360" t="s">
        <v>866</v>
      </c>
      <c r="B418" s="362" t="s">
        <v>867</v>
      </c>
    </row>
    <row r="419" spans="1:2" ht="20.100000000000001" customHeight="1">
      <c r="A419" s="360" t="s">
        <v>868</v>
      </c>
      <c r="B419" s="362" t="s">
        <v>869</v>
      </c>
    </row>
    <row r="420" spans="1:2" ht="20.100000000000001" customHeight="1">
      <c r="A420" s="360" t="s">
        <v>870</v>
      </c>
      <c r="B420" s="362" t="s">
        <v>871</v>
      </c>
    </row>
    <row r="421" spans="1:2" ht="20.100000000000001" customHeight="1">
      <c r="A421" s="360" t="s">
        <v>872</v>
      </c>
      <c r="B421" s="362" t="s">
        <v>873</v>
      </c>
    </row>
    <row r="422" spans="1:2" ht="20.100000000000001" customHeight="1">
      <c r="A422" s="360" t="s">
        <v>870</v>
      </c>
      <c r="B422" s="362" t="s">
        <v>871</v>
      </c>
    </row>
    <row r="423" spans="1:2" ht="20.100000000000001" customHeight="1">
      <c r="A423" s="360" t="s">
        <v>874</v>
      </c>
      <c r="B423" s="362" t="s">
        <v>465</v>
      </c>
    </row>
    <row r="424" spans="1:2" ht="20.100000000000001" customHeight="1">
      <c r="A424" s="360" t="s">
        <v>875</v>
      </c>
      <c r="B424" s="362" t="s">
        <v>876</v>
      </c>
    </row>
    <row r="425" spans="1:2" ht="20.100000000000001" customHeight="1">
      <c r="A425" s="360" t="s">
        <v>877</v>
      </c>
      <c r="B425" s="362" t="s">
        <v>508</v>
      </c>
    </row>
    <row r="426" spans="1:2" ht="20.100000000000001" customHeight="1">
      <c r="A426" s="360" t="s">
        <v>878</v>
      </c>
      <c r="B426" s="362" t="s">
        <v>879</v>
      </c>
    </row>
    <row r="427" spans="1:2" ht="20.100000000000001" customHeight="1">
      <c r="A427" s="360" t="s">
        <v>880</v>
      </c>
      <c r="B427" s="362" t="s">
        <v>869</v>
      </c>
    </row>
    <row r="428" spans="1:2" ht="20.100000000000001" customHeight="1">
      <c r="A428" s="360" t="s">
        <v>599</v>
      </c>
      <c r="B428" s="362" t="s">
        <v>600</v>
      </c>
    </row>
    <row r="429" spans="1:2" ht="20.100000000000001" customHeight="1">
      <c r="A429" s="360" t="s">
        <v>881</v>
      </c>
      <c r="B429" s="362" t="s">
        <v>831</v>
      </c>
    </row>
    <row r="430" spans="1:2" ht="20.100000000000001" customHeight="1">
      <c r="A430" s="360" t="s">
        <v>882</v>
      </c>
      <c r="B430" s="361">
        <v>19349009000130</v>
      </c>
    </row>
    <row r="431" spans="1:2" ht="20.100000000000001" customHeight="1">
      <c r="A431" s="360" t="s">
        <v>883</v>
      </c>
      <c r="B431" s="362" t="s">
        <v>884</v>
      </c>
    </row>
    <row r="432" spans="1:2" ht="20.100000000000001" customHeight="1">
      <c r="A432" s="360" t="s">
        <v>885</v>
      </c>
      <c r="B432" s="362" t="s">
        <v>886</v>
      </c>
    </row>
    <row r="433" spans="1:2" ht="20.100000000000001" customHeight="1">
      <c r="A433" s="360" t="s">
        <v>887</v>
      </c>
      <c r="B433" s="362" t="s">
        <v>888</v>
      </c>
    </row>
    <row r="434" spans="1:2" ht="20.100000000000001" customHeight="1">
      <c r="A434" s="360" t="s">
        <v>889</v>
      </c>
      <c r="B434" s="362" t="s">
        <v>890</v>
      </c>
    </row>
    <row r="435" spans="1:2" ht="20.100000000000001" customHeight="1">
      <c r="A435" s="360" t="s">
        <v>891</v>
      </c>
      <c r="B435" s="362" t="s">
        <v>892</v>
      </c>
    </row>
    <row r="436" spans="1:2" ht="20.100000000000001" customHeight="1">
      <c r="A436" s="360" t="s">
        <v>893</v>
      </c>
      <c r="B436" s="362" t="s">
        <v>894</v>
      </c>
    </row>
    <row r="437" spans="1:2" ht="20.100000000000001" customHeight="1">
      <c r="A437" s="360" t="s">
        <v>868</v>
      </c>
      <c r="B437" s="362" t="s">
        <v>895</v>
      </c>
    </row>
    <row r="438" spans="1:2" ht="20.100000000000001" customHeight="1">
      <c r="A438" s="360" t="s">
        <v>386</v>
      </c>
      <c r="B438" s="362" t="s">
        <v>896</v>
      </c>
    </row>
    <row r="439" spans="1:2" ht="20.100000000000001" customHeight="1">
      <c r="A439" s="360" t="s">
        <v>796</v>
      </c>
      <c r="B439" s="362" t="s">
        <v>797</v>
      </c>
    </row>
    <row r="440" spans="1:2" ht="20.100000000000001" customHeight="1">
      <c r="A440" s="360" t="s">
        <v>767</v>
      </c>
      <c r="B440" s="362" t="s">
        <v>768</v>
      </c>
    </row>
    <row r="441" spans="1:2" ht="20.100000000000001" customHeight="1">
      <c r="A441" s="360" t="s">
        <v>897</v>
      </c>
      <c r="B441" s="362" t="s">
        <v>898</v>
      </c>
    </row>
    <row r="442" spans="1:2" ht="20.100000000000001" customHeight="1">
      <c r="A442" s="360" t="s">
        <v>881</v>
      </c>
      <c r="B442" s="362" t="s">
        <v>831</v>
      </c>
    </row>
    <row r="443" spans="1:2" ht="20.100000000000001" customHeight="1">
      <c r="A443" s="360" t="s">
        <v>899</v>
      </c>
      <c r="B443" s="362" t="s">
        <v>835</v>
      </c>
    </row>
    <row r="444" spans="1:2" ht="20.100000000000001" customHeight="1">
      <c r="A444" s="360" t="s">
        <v>900</v>
      </c>
      <c r="B444" s="361">
        <v>27721364000117</v>
      </c>
    </row>
    <row r="445" spans="1:2" ht="20.100000000000001" customHeight="1">
      <c r="A445" s="360" t="s">
        <v>901</v>
      </c>
      <c r="B445" s="363" t="s">
        <v>489</v>
      </c>
    </row>
    <row r="446" spans="1:2" ht="20.100000000000001" customHeight="1">
      <c r="A446" s="360" t="s">
        <v>902</v>
      </c>
      <c r="B446" s="362" t="s">
        <v>833</v>
      </c>
    </row>
    <row r="447" spans="1:2" ht="20.100000000000001" customHeight="1">
      <c r="A447" s="360" t="s">
        <v>903</v>
      </c>
      <c r="B447" s="362" t="s">
        <v>805</v>
      </c>
    </row>
    <row r="448" spans="1:2" ht="20.100000000000001" customHeight="1">
      <c r="A448" s="360" t="s">
        <v>904</v>
      </c>
      <c r="B448" s="362" t="s">
        <v>905</v>
      </c>
    </row>
    <row r="449" spans="1:2" ht="20.100000000000001" customHeight="1">
      <c r="A449" s="360" t="s">
        <v>906</v>
      </c>
      <c r="B449" s="362" t="s">
        <v>450</v>
      </c>
    </row>
    <row r="450" spans="1:2" ht="20.100000000000001" customHeight="1">
      <c r="A450" s="360" t="s">
        <v>907</v>
      </c>
      <c r="B450" s="361">
        <v>85822000112</v>
      </c>
    </row>
    <row r="451" spans="1:2" ht="20.100000000000001" customHeight="1">
      <c r="A451" s="360" t="s">
        <v>907</v>
      </c>
      <c r="B451" s="361">
        <v>85822000112</v>
      </c>
    </row>
    <row r="452" spans="1:2" ht="20.100000000000001" customHeight="1">
      <c r="A452" s="360" t="s">
        <v>908</v>
      </c>
      <c r="B452" s="362" t="s">
        <v>814</v>
      </c>
    </row>
    <row r="453" spans="1:2" ht="20.100000000000001" customHeight="1">
      <c r="A453" s="360" t="s">
        <v>908</v>
      </c>
      <c r="B453" s="362" t="s">
        <v>814</v>
      </c>
    </row>
    <row r="454" spans="1:2" ht="20.100000000000001" customHeight="1">
      <c r="A454" s="360" t="s">
        <v>909</v>
      </c>
      <c r="B454" s="362" t="s">
        <v>910</v>
      </c>
    </row>
    <row r="455" spans="1:2" ht="20.100000000000001" customHeight="1">
      <c r="A455" s="360" t="s">
        <v>911</v>
      </c>
      <c r="B455" s="362" t="s">
        <v>855</v>
      </c>
    </row>
    <row r="456" spans="1:2" ht="20.100000000000001" customHeight="1">
      <c r="A456" s="360" t="s">
        <v>912</v>
      </c>
      <c r="B456" s="362" t="s">
        <v>860</v>
      </c>
    </row>
    <row r="457" spans="1:2" ht="20.100000000000001" customHeight="1">
      <c r="A457" s="360" t="s">
        <v>913</v>
      </c>
      <c r="B457" s="362" t="s">
        <v>612</v>
      </c>
    </row>
    <row r="458" spans="1:2" ht="20.100000000000001" customHeight="1">
      <c r="A458" s="360" t="s">
        <v>914</v>
      </c>
      <c r="B458" s="361">
        <v>68583954000108</v>
      </c>
    </row>
    <row r="459" spans="1:2" ht="20.100000000000001" customHeight="1">
      <c r="A459" s="360" t="s">
        <v>915</v>
      </c>
      <c r="B459" s="362" t="s">
        <v>886</v>
      </c>
    </row>
    <row r="460" spans="1:2" ht="20.100000000000001" customHeight="1">
      <c r="A460" s="360" t="s">
        <v>916</v>
      </c>
      <c r="B460" s="362" t="s">
        <v>876</v>
      </c>
    </row>
    <row r="461" spans="1:2" ht="20.100000000000001" customHeight="1">
      <c r="A461" s="360" t="s">
        <v>917</v>
      </c>
      <c r="B461" s="362" t="s">
        <v>879</v>
      </c>
    </row>
    <row r="462" spans="1:2" ht="20.100000000000001" customHeight="1">
      <c r="A462" s="360" t="s">
        <v>878</v>
      </c>
      <c r="B462" s="362" t="s">
        <v>879</v>
      </c>
    </row>
    <row r="463" spans="1:2" ht="20.100000000000001" customHeight="1">
      <c r="A463" s="360" t="s">
        <v>918</v>
      </c>
      <c r="B463" s="361">
        <v>20650862000177</v>
      </c>
    </row>
    <row r="464" spans="1:2" ht="20.100000000000001" customHeight="1">
      <c r="A464" s="360" t="s">
        <v>919</v>
      </c>
      <c r="B464" s="362" t="s">
        <v>920</v>
      </c>
    </row>
    <row r="465" spans="1:2" ht="20.100000000000001" customHeight="1">
      <c r="A465" s="360" t="s">
        <v>921</v>
      </c>
      <c r="B465" s="362" t="s">
        <v>922</v>
      </c>
    </row>
    <row r="466" spans="1:2" ht="20.100000000000001" customHeight="1">
      <c r="A466" s="360" t="s">
        <v>923</v>
      </c>
      <c r="B466" s="362" t="s">
        <v>924</v>
      </c>
    </row>
    <row r="467" spans="1:2" ht="20.100000000000001" customHeight="1">
      <c r="A467" s="360" t="s">
        <v>925</v>
      </c>
      <c r="B467" s="362" t="s">
        <v>926</v>
      </c>
    </row>
    <row r="468" spans="1:2" ht="20.100000000000001" customHeight="1">
      <c r="A468" s="360" t="s">
        <v>927</v>
      </c>
      <c r="B468" s="362" t="s">
        <v>898</v>
      </c>
    </row>
    <row r="469" spans="1:2" ht="20.100000000000001" customHeight="1">
      <c r="A469" s="360" t="s">
        <v>909</v>
      </c>
      <c r="B469" s="362" t="s">
        <v>910</v>
      </c>
    </row>
    <row r="470" spans="1:2" ht="20.100000000000001" customHeight="1">
      <c r="A470" s="360" t="s">
        <v>928</v>
      </c>
      <c r="B470" s="362" t="s">
        <v>929</v>
      </c>
    </row>
    <row r="471" spans="1:2" ht="20.100000000000001" customHeight="1">
      <c r="A471" s="360" t="s">
        <v>930</v>
      </c>
      <c r="B471" s="362" t="s">
        <v>931</v>
      </c>
    </row>
    <row r="472" spans="1:2" ht="20.100000000000001" customHeight="1">
      <c r="A472" s="360" t="s">
        <v>909</v>
      </c>
      <c r="B472" s="362" t="s">
        <v>910</v>
      </c>
    </row>
    <row r="473" spans="1:2" ht="20.100000000000001" customHeight="1">
      <c r="A473" s="360" t="s">
        <v>919</v>
      </c>
      <c r="B473" s="362" t="s">
        <v>920</v>
      </c>
    </row>
    <row r="474" spans="1:2" ht="20.100000000000001" customHeight="1">
      <c r="A474" s="360" t="s">
        <v>932</v>
      </c>
      <c r="B474" s="362" t="s">
        <v>379</v>
      </c>
    </row>
    <row r="475" spans="1:2" ht="20.100000000000001" customHeight="1">
      <c r="A475" s="360" t="s">
        <v>933</v>
      </c>
      <c r="B475" s="362" t="s">
        <v>853</v>
      </c>
    </row>
    <row r="476" spans="1:2" ht="20.100000000000001" customHeight="1">
      <c r="A476" s="360" t="s">
        <v>934</v>
      </c>
      <c r="B476" s="362" t="s">
        <v>935</v>
      </c>
    </row>
    <row r="477" spans="1:2" ht="20.100000000000001" customHeight="1">
      <c r="A477" s="360" t="s">
        <v>936</v>
      </c>
      <c r="B477" s="362" t="s">
        <v>922</v>
      </c>
    </row>
    <row r="478" spans="1:2" ht="20.100000000000001" customHeight="1">
      <c r="A478" s="360" t="s">
        <v>937</v>
      </c>
      <c r="B478" s="362" t="s">
        <v>938</v>
      </c>
    </row>
    <row r="479" spans="1:2" ht="20.100000000000001" customHeight="1">
      <c r="A479" s="360" t="s">
        <v>939</v>
      </c>
      <c r="B479" s="362" t="s">
        <v>940</v>
      </c>
    </row>
    <row r="480" spans="1:2" ht="20.100000000000001" customHeight="1">
      <c r="A480" s="360" t="s">
        <v>941</v>
      </c>
      <c r="B480" s="362" t="s">
        <v>942</v>
      </c>
    </row>
    <row r="481" spans="1:2" ht="20.100000000000001" customHeight="1">
      <c r="A481" s="360" t="s">
        <v>943</v>
      </c>
      <c r="B481" s="362" t="s">
        <v>944</v>
      </c>
    </row>
    <row r="482" spans="1:2" ht="20.100000000000001" customHeight="1">
      <c r="A482" s="360" t="s">
        <v>945</v>
      </c>
      <c r="B482" s="362" t="s">
        <v>946</v>
      </c>
    </row>
    <row r="483" spans="1:2" ht="20.100000000000001" customHeight="1">
      <c r="A483" s="360" t="s">
        <v>947</v>
      </c>
      <c r="B483" s="362" t="s">
        <v>948</v>
      </c>
    </row>
    <row r="484" spans="1:2" ht="20.100000000000001" customHeight="1">
      <c r="A484" s="360" t="s">
        <v>949</v>
      </c>
      <c r="B484" s="362" t="s">
        <v>950</v>
      </c>
    </row>
    <row r="485" spans="1:2" ht="20.100000000000001" customHeight="1">
      <c r="A485" s="360" t="s">
        <v>949</v>
      </c>
      <c r="B485" s="362" t="s">
        <v>950</v>
      </c>
    </row>
    <row r="486" spans="1:2" ht="20.100000000000001" customHeight="1">
      <c r="A486" s="360" t="s">
        <v>951</v>
      </c>
      <c r="B486" s="362" t="s">
        <v>952</v>
      </c>
    </row>
    <row r="487" spans="1:2" ht="20.100000000000001" customHeight="1">
      <c r="A487" s="360" t="s">
        <v>953</v>
      </c>
      <c r="B487" s="362" t="s">
        <v>954</v>
      </c>
    </row>
    <row r="488" spans="1:2" ht="20.100000000000001" customHeight="1">
      <c r="A488" s="360" t="s">
        <v>955</v>
      </c>
      <c r="B488" s="362" t="s">
        <v>956</v>
      </c>
    </row>
    <row r="489" spans="1:2" ht="20.100000000000001" customHeight="1">
      <c r="A489" s="360" t="s">
        <v>957</v>
      </c>
      <c r="B489" s="362" t="s">
        <v>958</v>
      </c>
    </row>
    <row r="490" spans="1:2" ht="20.100000000000001" customHeight="1">
      <c r="A490" s="360" t="s">
        <v>959</v>
      </c>
      <c r="B490" s="362" t="s">
        <v>960</v>
      </c>
    </row>
    <row r="491" spans="1:2" ht="20.100000000000001" customHeight="1">
      <c r="A491" s="360" t="s">
        <v>961</v>
      </c>
      <c r="B491" s="362" t="s">
        <v>962</v>
      </c>
    </row>
    <row r="492" spans="1:2" ht="20.100000000000001" customHeight="1">
      <c r="A492" s="360" t="s">
        <v>963</v>
      </c>
      <c r="B492" s="362" t="s">
        <v>964</v>
      </c>
    </row>
    <row r="493" spans="1:2" ht="20.100000000000001" customHeight="1">
      <c r="A493" s="360" t="s">
        <v>965</v>
      </c>
      <c r="B493" s="362" t="s">
        <v>966</v>
      </c>
    </row>
    <row r="494" spans="1:2" ht="20.100000000000001" customHeight="1">
      <c r="A494" s="360" t="s">
        <v>967</v>
      </c>
      <c r="B494" s="362" t="s">
        <v>968</v>
      </c>
    </row>
    <row r="495" spans="1:2" ht="20.100000000000001" customHeight="1">
      <c r="A495" s="360" t="s">
        <v>969</v>
      </c>
      <c r="B495" s="362" t="s">
        <v>970</v>
      </c>
    </row>
    <row r="496" spans="1:2" ht="20.100000000000001" customHeight="1">
      <c r="A496" s="360" t="s">
        <v>971</v>
      </c>
      <c r="B496" s="362" t="s">
        <v>972</v>
      </c>
    </row>
    <row r="497" spans="1:2" ht="20.100000000000001" customHeight="1">
      <c r="A497" s="360" t="s">
        <v>973</v>
      </c>
      <c r="B497" s="362" t="s">
        <v>974</v>
      </c>
    </row>
    <row r="498" spans="1:2" ht="20.100000000000001" customHeight="1">
      <c r="A498" s="360" t="s">
        <v>975</v>
      </c>
      <c r="B498" s="362" t="s">
        <v>976</v>
      </c>
    </row>
    <row r="499" spans="1:2" ht="20.100000000000001" customHeight="1">
      <c r="A499" s="360" t="s">
        <v>977</v>
      </c>
      <c r="B499" s="362" t="s">
        <v>978</v>
      </c>
    </row>
    <row r="500" spans="1:2" ht="20.100000000000001" customHeight="1">
      <c r="A500" s="360" t="s">
        <v>979</v>
      </c>
      <c r="B500" s="362" t="s">
        <v>980</v>
      </c>
    </row>
    <row r="501" spans="1:2" ht="20.100000000000001" customHeight="1">
      <c r="A501" s="360" t="s">
        <v>981</v>
      </c>
      <c r="B501" s="362" t="s">
        <v>982</v>
      </c>
    </row>
    <row r="502" spans="1:2" ht="20.100000000000001" customHeight="1">
      <c r="A502" s="360" t="s">
        <v>983</v>
      </c>
      <c r="B502" s="362" t="s">
        <v>984</v>
      </c>
    </row>
    <row r="503" spans="1:2" ht="20.100000000000001" customHeight="1">
      <c r="A503" s="360" t="s">
        <v>985</v>
      </c>
      <c r="B503" s="362" t="s">
        <v>984</v>
      </c>
    </row>
    <row r="504" spans="1:2" ht="20.100000000000001" customHeight="1">
      <c r="A504" s="360" t="s">
        <v>986</v>
      </c>
      <c r="B504" s="362" t="s">
        <v>987</v>
      </c>
    </row>
    <row r="505" spans="1:2" ht="20.100000000000001" customHeight="1">
      <c r="A505" s="360" t="s">
        <v>988</v>
      </c>
      <c r="B505" s="362" t="s">
        <v>989</v>
      </c>
    </row>
    <row r="506" spans="1:2" ht="20.100000000000001" customHeight="1">
      <c r="A506" s="360" t="s">
        <v>990</v>
      </c>
      <c r="B506" s="362" t="s">
        <v>991</v>
      </c>
    </row>
    <row r="507" spans="1:2" ht="20.100000000000001" customHeight="1">
      <c r="A507" s="360" t="s">
        <v>992</v>
      </c>
      <c r="B507" s="362" t="s">
        <v>993</v>
      </c>
    </row>
    <row r="508" spans="1:2" ht="20.100000000000001" customHeight="1">
      <c r="A508" s="360" t="s">
        <v>994</v>
      </c>
      <c r="B508" s="362" t="s">
        <v>995</v>
      </c>
    </row>
    <row r="509" spans="1:2" ht="20.100000000000001" customHeight="1">
      <c r="A509" s="360" t="s">
        <v>996</v>
      </c>
      <c r="B509" s="362" t="s">
        <v>997</v>
      </c>
    </row>
    <row r="510" spans="1:2" ht="20.100000000000001" customHeight="1">
      <c r="A510" s="360" t="s">
        <v>998</v>
      </c>
      <c r="B510" s="362" t="s">
        <v>999</v>
      </c>
    </row>
    <row r="511" spans="1:2" ht="20.100000000000001" customHeight="1">
      <c r="A511" s="360" t="s">
        <v>1000</v>
      </c>
      <c r="B511" s="362" t="s">
        <v>1001</v>
      </c>
    </row>
    <row r="512" spans="1:2" ht="20.100000000000001" customHeight="1">
      <c r="A512" s="360" t="s">
        <v>1002</v>
      </c>
      <c r="B512" s="362" t="s">
        <v>1003</v>
      </c>
    </row>
    <row r="513" spans="1:2" ht="20.100000000000001" customHeight="1">
      <c r="A513" s="360" t="s">
        <v>1004</v>
      </c>
      <c r="B513" s="362" t="s">
        <v>1005</v>
      </c>
    </row>
    <row r="514" spans="1:2" ht="20.100000000000001" customHeight="1">
      <c r="A514" s="360" t="s">
        <v>1006</v>
      </c>
      <c r="B514" s="362" t="s">
        <v>1007</v>
      </c>
    </row>
    <row r="515" spans="1:2" ht="20.100000000000001" customHeight="1">
      <c r="A515" s="360" t="s">
        <v>1008</v>
      </c>
      <c r="B515" s="362" t="s">
        <v>1009</v>
      </c>
    </row>
    <row r="516" spans="1:2" ht="20.100000000000001" customHeight="1">
      <c r="A516" s="360" t="s">
        <v>1010</v>
      </c>
      <c r="B516" s="362" t="s">
        <v>1011</v>
      </c>
    </row>
    <row r="517" spans="1:2" ht="20.100000000000001" customHeight="1">
      <c r="A517" s="360" t="s">
        <v>1012</v>
      </c>
      <c r="B517" s="362" t="s">
        <v>1013</v>
      </c>
    </row>
    <row r="518" spans="1:2" ht="20.100000000000001" customHeight="1">
      <c r="A518" s="360" t="s">
        <v>1014</v>
      </c>
      <c r="B518" s="362" t="s">
        <v>1015</v>
      </c>
    </row>
    <row r="519" spans="1:2" ht="20.100000000000001" customHeight="1">
      <c r="A519" s="360" t="s">
        <v>1016</v>
      </c>
      <c r="B519" s="362" t="s">
        <v>1017</v>
      </c>
    </row>
    <row r="520" spans="1:2" ht="20.100000000000001" customHeight="1">
      <c r="A520" s="360" t="s">
        <v>1018</v>
      </c>
      <c r="B520" s="362" t="s">
        <v>1019</v>
      </c>
    </row>
    <row r="521" spans="1:2" ht="20.100000000000001" customHeight="1">
      <c r="A521" s="360" t="s">
        <v>1020</v>
      </c>
      <c r="B521" s="362" t="s">
        <v>1021</v>
      </c>
    </row>
    <row r="522" spans="1:2" ht="20.100000000000001" customHeight="1">
      <c r="A522" s="360" t="s">
        <v>1022</v>
      </c>
      <c r="B522" s="362" t="s">
        <v>1023</v>
      </c>
    </row>
    <row r="523" spans="1:2" ht="20.100000000000001" customHeight="1">
      <c r="A523" s="360" t="s">
        <v>1024</v>
      </c>
      <c r="B523" s="362" t="s">
        <v>1025</v>
      </c>
    </row>
    <row r="524" spans="1:2" ht="20.100000000000001" customHeight="1">
      <c r="A524" s="360" t="s">
        <v>1026</v>
      </c>
      <c r="B524" s="362" t="s">
        <v>1027</v>
      </c>
    </row>
    <row r="525" spans="1:2" ht="20.100000000000001" customHeight="1">
      <c r="A525" s="360" t="s">
        <v>1028</v>
      </c>
      <c r="B525" s="362" t="s">
        <v>1029</v>
      </c>
    </row>
    <row r="526" spans="1:2" ht="20.100000000000001" customHeight="1">
      <c r="A526" s="360" t="s">
        <v>1030</v>
      </c>
      <c r="B526" s="362" t="s">
        <v>1031</v>
      </c>
    </row>
    <row r="527" spans="1:2" ht="20.100000000000001" customHeight="1">
      <c r="A527" s="360" t="s">
        <v>1032</v>
      </c>
      <c r="B527" s="362" t="s">
        <v>1033</v>
      </c>
    </row>
    <row r="528" spans="1:2" ht="20.100000000000001" customHeight="1">
      <c r="A528" s="360" t="s">
        <v>1034</v>
      </c>
      <c r="B528" s="362" t="s">
        <v>1035</v>
      </c>
    </row>
    <row r="529" spans="1:2" ht="20.100000000000001" customHeight="1">
      <c r="A529" s="360" t="s">
        <v>1036</v>
      </c>
      <c r="B529" s="362" t="s">
        <v>1037</v>
      </c>
    </row>
    <row r="530" spans="1:2" ht="20.100000000000001" customHeight="1">
      <c r="A530" s="360" t="s">
        <v>1038</v>
      </c>
      <c r="B530" s="362" t="s">
        <v>1039</v>
      </c>
    </row>
    <row r="531" spans="1:2" ht="20.100000000000001" customHeight="1">
      <c r="A531" s="360" t="s">
        <v>1040</v>
      </c>
      <c r="B531" s="362" t="s">
        <v>1041</v>
      </c>
    </row>
    <row r="532" spans="1:2" ht="20.100000000000001" customHeight="1">
      <c r="A532" s="360" t="s">
        <v>1042</v>
      </c>
      <c r="B532" s="362" t="s">
        <v>1043</v>
      </c>
    </row>
    <row r="533" spans="1:2" ht="20.100000000000001" customHeight="1">
      <c r="A533" s="360" t="s">
        <v>943</v>
      </c>
      <c r="B533" s="362" t="s">
        <v>944</v>
      </c>
    </row>
    <row r="534" spans="1:2" ht="20.100000000000001" customHeight="1">
      <c r="A534" s="360" t="s">
        <v>1044</v>
      </c>
      <c r="B534" s="362" t="s">
        <v>1045</v>
      </c>
    </row>
    <row r="535" spans="1:2" ht="20.100000000000001" customHeight="1">
      <c r="A535" s="360" t="s">
        <v>1012</v>
      </c>
      <c r="B535" s="362" t="s">
        <v>1013</v>
      </c>
    </row>
    <row r="536" spans="1:2" ht="20.100000000000001" customHeight="1">
      <c r="A536" s="360" t="s">
        <v>994</v>
      </c>
      <c r="B536" s="362" t="s">
        <v>995</v>
      </c>
    </row>
    <row r="537" spans="1:2" ht="20.100000000000001" customHeight="1">
      <c r="A537" s="360" t="s">
        <v>1046</v>
      </c>
      <c r="B537" s="362" t="s">
        <v>1047</v>
      </c>
    </row>
    <row r="538" spans="1:2" ht="20.100000000000001" customHeight="1">
      <c r="A538" s="360" t="s">
        <v>1048</v>
      </c>
    </row>
    <row r="539" spans="1:2" ht="20.100000000000001" customHeight="1">
      <c r="A539" s="360" t="s">
        <v>1049</v>
      </c>
      <c r="B539" s="362" t="s">
        <v>1050</v>
      </c>
    </row>
    <row r="540" spans="1:2" ht="20.100000000000001" customHeight="1">
      <c r="A540" s="360" t="s">
        <v>1046</v>
      </c>
      <c r="B540" s="362" t="s">
        <v>1047</v>
      </c>
    </row>
    <row r="541" spans="1:2" ht="20.100000000000001" customHeight="1">
      <c r="A541" s="360" t="s">
        <v>1051</v>
      </c>
      <c r="B541" s="367" t="s">
        <v>1052</v>
      </c>
    </row>
    <row r="542" spans="1:2" ht="20.100000000000001" customHeight="1">
      <c r="A542" s="360" t="s">
        <v>1053</v>
      </c>
      <c r="B542" s="367" t="s">
        <v>1054</v>
      </c>
    </row>
    <row r="543" spans="1:2" ht="20.100000000000001" customHeight="1">
      <c r="A543" s="360" t="s">
        <v>1055</v>
      </c>
      <c r="B543" s="367" t="s">
        <v>1056</v>
      </c>
    </row>
    <row r="544" spans="1:2" ht="20.100000000000001" customHeight="1">
      <c r="A544" s="360" t="s">
        <v>1057</v>
      </c>
      <c r="B544" s="367" t="s">
        <v>1058</v>
      </c>
    </row>
    <row r="545" spans="1:2" ht="20.100000000000001" customHeight="1">
      <c r="A545" s="360" t="s">
        <v>1059</v>
      </c>
      <c r="B545" s="367" t="s">
        <v>1060</v>
      </c>
    </row>
    <row r="546" spans="1:2" ht="20.100000000000001" customHeight="1">
      <c r="A546" s="360" t="s">
        <v>1061</v>
      </c>
      <c r="B546" s="367" t="s">
        <v>1062</v>
      </c>
    </row>
    <row r="547" spans="1:2" ht="20.100000000000001" customHeight="1">
      <c r="A547" s="360" t="s">
        <v>1063</v>
      </c>
      <c r="B547" s="367" t="s">
        <v>1064</v>
      </c>
    </row>
    <row r="548" spans="1:2" ht="20.100000000000001" customHeight="1">
      <c r="A548" s="360" t="s">
        <v>1065</v>
      </c>
      <c r="B548" s="367" t="s">
        <v>1066</v>
      </c>
    </row>
    <row r="549" spans="1:2" ht="20.100000000000001" customHeight="1">
      <c r="A549" s="360" t="s">
        <v>1067</v>
      </c>
      <c r="B549" s="367" t="s">
        <v>1068</v>
      </c>
    </row>
    <row r="550" spans="1:2" ht="20.100000000000001" customHeight="1">
      <c r="A550" s="360" t="s">
        <v>1069</v>
      </c>
      <c r="B550" s="362" t="s">
        <v>1070</v>
      </c>
    </row>
    <row r="551" spans="1:2" ht="20.100000000000001" customHeight="1">
      <c r="A551" s="360" t="s">
        <v>1071</v>
      </c>
      <c r="B551" s="368" t="s">
        <v>1072</v>
      </c>
    </row>
    <row r="552" spans="1:2" ht="20.100000000000001" customHeight="1">
      <c r="A552" s="360" t="s">
        <v>1073</v>
      </c>
      <c r="B552" s="369" t="s">
        <v>1074</v>
      </c>
    </row>
    <row r="553" spans="1:2" ht="20.100000000000001" customHeight="1">
      <c r="A553" s="360" t="s">
        <v>1046</v>
      </c>
      <c r="B553" s="362" t="s">
        <v>1047</v>
      </c>
    </row>
    <row r="554" spans="1:2" ht="20.100000000000001" customHeight="1">
      <c r="A554" s="360" t="s">
        <v>1075</v>
      </c>
      <c r="B554" s="362" t="s">
        <v>1076</v>
      </c>
    </row>
    <row r="555" spans="1:2" ht="20.100000000000001" customHeight="1">
      <c r="A555" s="360" t="s">
        <v>1048</v>
      </c>
      <c r="B555" s="362" t="s">
        <v>1077</v>
      </c>
    </row>
    <row r="556" spans="1:2" ht="20.100000000000001" customHeight="1">
      <c r="A556" s="360" t="s">
        <v>1078</v>
      </c>
      <c r="B556" s="362" t="s">
        <v>1079</v>
      </c>
    </row>
    <row r="557" spans="1:2" ht="20.100000000000001" customHeight="1">
      <c r="A557" s="360" t="s">
        <v>1080</v>
      </c>
      <c r="B557" s="362" t="s">
        <v>1081</v>
      </c>
    </row>
    <row r="558" spans="1:2" ht="20.100000000000001" customHeight="1">
      <c r="A558" s="360" t="s">
        <v>1082</v>
      </c>
      <c r="B558" s="362" t="s">
        <v>1083</v>
      </c>
    </row>
    <row r="559" spans="1:2" ht="20.100000000000001" customHeight="1">
      <c r="A559" s="360" t="s">
        <v>1084</v>
      </c>
      <c r="B559" s="362" t="s">
        <v>1085</v>
      </c>
    </row>
    <row r="560" spans="1:2" ht="20.100000000000001" customHeight="1">
      <c r="A560" s="360" t="s">
        <v>1086</v>
      </c>
      <c r="B560" s="362" t="s">
        <v>1087</v>
      </c>
    </row>
    <row r="561" spans="1:2" ht="20.100000000000001" customHeight="1">
      <c r="A561" s="360" t="s">
        <v>1088</v>
      </c>
      <c r="B561" s="362" t="s">
        <v>1089</v>
      </c>
    </row>
    <row r="562" spans="1:2" ht="20.100000000000001" customHeight="1">
      <c r="A562" s="360" t="s">
        <v>1090</v>
      </c>
      <c r="B562" s="362" t="s">
        <v>1091</v>
      </c>
    </row>
    <row r="563" spans="1:2" ht="20.100000000000001" customHeight="1">
      <c r="A563" s="360" t="s">
        <v>1092</v>
      </c>
      <c r="B563" s="362" t="s">
        <v>1093</v>
      </c>
    </row>
    <row r="564" spans="1:2" ht="20.100000000000001" customHeight="1">
      <c r="A564" s="360" t="s">
        <v>1094</v>
      </c>
      <c r="B564" s="362" t="s">
        <v>1095</v>
      </c>
    </row>
    <row r="565" spans="1:2" ht="20.100000000000001" customHeight="1">
      <c r="A565" s="360" t="s">
        <v>1096</v>
      </c>
      <c r="B565" s="362" t="s">
        <v>1097</v>
      </c>
    </row>
    <row r="566" spans="1:2" ht="20.100000000000001" customHeight="1">
      <c r="A566" s="360" t="s">
        <v>1098</v>
      </c>
      <c r="B566" s="362" t="s">
        <v>1099</v>
      </c>
    </row>
    <row r="567" spans="1:2" ht="20.100000000000001" customHeight="1">
      <c r="A567" s="360" t="s">
        <v>1100</v>
      </c>
      <c r="B567" s="362" t="s">
        <v>1101</v>
      </c>
    </row>
    <row r="568" spans="1:2" ht="20.100000000000001" customHeight="1">
      <c r="A568" s="360" t="s">
        <v>1102</v>
      </c>
      <c r="B568" s="362" t="s">
        <v>1103</v>
      </c>
    </row>
    <row r="569" spans="1:2" ht="20.100000000000001" customHeight="1">
      <c r="A569" s="360" t="s">
        <v>1104</v>
      </c>
      <c r="B569" s="362" t="s">
        <v>1105</v>
      </c>
    </row>
    <row r="570" spans="1:2" ht="20.100000000000001" customHeight="1">
      <c r="A570" s="360" t="s">
        <v>1106</v>
      </c>
      <c r="B570" s="362" t="s">
        <v>442</v>
      </c>
    </row>
    <row r="571" spans="1:2" ht="20.100000000000001" customHeight="1">
      <c r="A571" s="360" t="s">
        <v>1107</v>
      </c>
      <c r="B571" s="362" t="s">
        <v>1108</v>
      </c>
    </row>
    <row r="572" spans="1:2" ht="20.100000000000001" customHeight="1">
      <c r="A572" s="360" t="s">
        <v>1109</v>
      </c>
      <c r="B572" s="362" t="s">
        <v>1110</v>
      </c>
    </row>
    <row r="573" spans="1:2" ht="20.100000000000001" customHeight="1">
      <c r="A573" s="360" t="s">
        <v>1111</v>
      </c>
      <c r="B573" s="362" t="s">
        <v>1112</v>
      </c>
    </row>
    <row r="574" spans="1:2" ht="20.100000000000001" customHeight="1">
      <c r="A574" s="360" t="s">
        <v>1113</v>
      </c>
      <c r="B574" s="362" t="s">
        <v>1114</v>
      </c>
    </row>
    <row r="575" spans="1:2" ht="20.100000000000001" customHeight="1">
      <c r="A575" s="360" t="s">
        <v>1115</v>
      </c>
      <c r="B575" s="362" t="s">
        <v>1116</v>
      </c>
    </row>
    <row r="576" spans="1:2" ht="20.100000000000001" customHeight="1">
      <c r="A576" s="360" t="s">
        <v>1117</v>
      </c>
      <c r="B576" s="362" t="s">
        <v>1118</v>
      </c>
    </row>
    <row r="577" spans="1:2" ht="20.100000000000001" customHeight="1">
      <c r="A577" s="360" t="s">
        <v>1119</v>
      </c>
      <c r="B577" s="362" t="s">
        <v>1120</v>
      </c>
    </row>
    <row r="578" spans="1:2" ht="20.100000000000001" customHeight="1">
      <c r="A578" s="360" t="s">
        <v>1121</v>
      </c>
      <c r="B578" s="362" t="s">
        <v>1122</v>
      </c>
    </row>
    <row r="579" spans="1:2" ht="20.100000000000001" customHeight="1">
      <c r="A579" s="360" t="s">
        <v>1123</v>
      </c>
      <c r="B579" s="362" t="s">
        <v>1124</v>
      </c>
    </row>
    <row r="580" spans="1:2" ht="20.100000000000001" customHeight="1">
      <c r="A580" s="360" t="s">
        <v>1125</v>
      </c>
      <c r="B580" s="362" t="s">
        <v>1126</v>
      </c>
    </row>
    <row r="581" spans="1:2" ht="20.100000000000001" customHeight="1">
      <c r="A581" s="360" t="s">
        <v>1127</v>
      </c>
      <c r="B581" s="362" t="s">
        <v>1128</v>
      </c>
    </row>
    <row r="582" spans="1:2" ht="20.100000000000001" customHeight="1">
      <c r="A582" s="360" t="s">
        <v>1129</v>
      </c>
      <c r="B582" s="362" t="s">
        <v>1130</v>
      </c>
    </row>
    <row r="583" spans="1:2" ht="20.100000000000001" customHeight="1">
      <c r="A583" s="360" t="s">
        <v>1131</v>
      </c>
      <c r="B583" s="362" t="s">
        <v>1132</v>
      </c>
    </row>
    <row r="584" spans="1:2" ht="20.100000000000001" customHeight="1">
      <c r="A584" s="360" t="s">
        <v>1133</v>
      </c>
      <c r="B584" s="370" t="s">
        <v>1134</v>
      </c>
    </row>
    <row r="585" spans="1:2" ht="20.100000000000001" customHeight="1">
      <c r="A585" s="360" t="s">
        <v>1135</v>
      </c>
      <c r="B585" s="362" t="s">
        <v>1136</v>
      </c>
    </row>
    <row r="586" spans="1:2" ht="20.100000000000001" customHeight="1">
      <c r="A586" s="360" t="s">
        <v>1137</v>
      </c>
      <c r="B586" s="362" t="s">
        <v>1138</v>
      </c>
    </row>
    <row r="587" spans="1:2" ht="20.100000000000001" customHeight="1">
      <c r="A587" s="360" t="s">
        <v>1139</v>
      </c>
      <c r="B587" s="362" t="s">
        <v>1140</v>
      </c>
    </row>
    <row r="588" spans="1:2" ht="20.100000000000001" customHeight="1">
      <c r="A588" s="360" t="s">
        <v>992</v>
      </c>
      <c r="B588" s="362" t="s">
        <v>997</v>
      </c>
    </row>
    <row r="589" spans="1:2" ht="20.100000000000001" customHeight="1">
      <c r="A589" s="360" t="s">
        <v>1141</v>
      </c>
      <c r="B589" s="362" t="s">
        <v>1013</v>
      </c>
    </row>
    <row r="590" spans="1:2" ht="20.100000000000001" customHeight="1">
      <c r="A590" s="360" t="s">
        <v>1048</v>
      </c>
      <c r="B590" s="362" t="s">
        <v>1077</v>
      </c>
    </row>
    <row r="591" spans="1:2" ht="20.100000000000001" customHeight="1">
      <c r="A591" s="360" t="s">
        <v>1142</v>
      </c>
      <c r="B591" s="362" t="s">
        <v>997</v>
      </c>
    </row>
    <row r="592" spans="1:2" ht="20.100000000000001" customHeight="1">
      <c r="A592" s="360" t="s">
        <v>908</v>
      </c>
      <c r="B592" s="362" t="s">
        <v>814</v>
      </c>
    </row>
    <row r="593" spans="1:2" ht="20.100000000000001" customHeight="1">
      <c r="A593" s="360" t="s">
        <v>953</v>
      </c>
      <c r="B593" s="362" t="s">
        <v>954</v>
      </c>
    </row>
    <row r="594" spans="1:2" ht="20.100000000000001" customHeight="1">
      <c r="A594" s="360" t="s">
        <v>957</v>
      </c>
      <c r="B594" s="362" t="s">
        <v>958</v>
      </c>
    </row>
    <row r="595" spans="1:2" ht="20.100000000000001" customHeight="1">
      <c r="A595" s="360" t="s">
        <v>959</v>
      </c>
      <c r="B595" s="362" t="s">
        <v>960</v>
      </c>
    </row>
    <row r="596" spans="1:2" ht="20.100000000000001" customHeight="1">
      <c r="A596" s="360" t="s">
        <v>1143</v>
      </c>
      <c r="B596" s="362" t="s">
        <v>1144</v>
      </c>
    </row>
    <row r="597" spans="1:2" ht="20.100000000000001" customHeight="1">
      <c r="A597" s="360" t="s">
        <v>1145</v>
      </c>
      <c r="B597" s="362" t="s">
        <v>964</v>
      </c>
    </row>
    <row r="598" spans="1:2" ht="20.100000000000001" customHeight="1">
      <c r="A598" s="360" t="s">
        <v>1146</v>
      </c>
      <c r="B598" s="362" t="s">
        <v>970</v>
      </c>
    </row>
    <row r="599" spans="1:2" ht="20.100000000000001" customHeight="1">
      <c r="A599" s="360" t="s">
        <v>1147</v>
      </c>
      <c r="B599" s="362" t="s">
        <v>1148</v>
      </c>
    </row>
    <row r="600" spans="1:2" ht="20.100000000000001" customHeight="1">
      <c r="A600" s="360" t="s">
        <v>971</v>
      </c>
      <c r="B600" s="362" t="s">
        <v>972</v>
      </c>
    </row>
    <row r="601" spans="1:2" ht="20.100000000000001" customHeight="1">
      <c r="A601" s="360" t="s">
        <v>1149</v>
      </c>
      <c r="B601" s="362" t="s">
        <v>980</v>
      </c>
    </row>
    <row r="602" spans="1:2" ht="20.100000000000001" customHeight="1">
      <c r="A602" s="360" t="s">
        <v>1042</v>
      </c>
      <c r="B602" s="362" t="s">
        <v>1043</v>
      </c>
    </row>
    <row r="603" spans="1:2" ht="20.100000000000001" customHeight="1">
      <c r="A603" s="360" t="s">
        <v>983</v>
      </c>
      <c r="B603" s="362" t="s">
        <v>984</v>
      </c>
    </row>
    <row r="604" spans="1:2" ht="20.100000000000001" customHeight="1">
      <c r="A604" s="360" t="s">
        <v>988</v>
      </c>
      <c r="B604" s="362" t="s">
        <v>989</v>
      </c>
    </row>
    <row r="605" spans="1:2" ht="20.100000000000001" customHeight="1">
      <c r="A605" s="360" t="s">
        <v>990</v>
      </c>
      <c r="B605" s="362" t="s">
        <v>991</v>
      </c>
    </row>
    <row r="606" spans="1:2" ht="20.100000000000001" customHeight="1">
      <c r="A606" s="360" t="s">
        <v>1150</v>
      </c>
      <c r="B606" s="362" t="s">
        <v>1151</v>
      </c>
    </row>
    <row r="607" spans="1:2" ht="20.100000000000001" customHeight="1">
      <c r="A607" s="360" t="s">
        <v>1152</v>
      </c>
      <c r="B607" s="362" t="s">
        <v>1153</v>
      </c>
    </row>
    <row r="608" spans="1:2" ht="20.100000000000001" customHeight="1">
      <c r="A608" s="360" t="s">
        <v>1012</v>
      </c>
      <c r="B608" s="362" t="s">
        <v>1013</v>
      </c>
    </row>
    <row r="609" spans="1:2" ht="20.100000000000001" customHeight="1">
      <c r="A609" s="360" t="s">
        <v>986</v>
      </c>
      <c r="B609" s="362" t="s">
        <v>987</v>
      </c>
    </row>
    <row r="610" spans="1:2" ht="20.100000000000001" customHeight="1">
      <c r="A610" s="360" t="s">
        <v>1154</v>
      </c>
      <c r="B610" s="362" t="s">
        <v>1017</v>
      </c>
    </row>
    <row r="611" spans="1:2" ht="20.100000000000001" customHeight="1">
      <c r="A611" s="360" t="s">
        <v>1022</v>
      </c>
      <c r="B611" s="362" t="s">
        <v>1023</v>
      </c>
    </row>
    <row r="612" spans="1:2" ht="20.100000000000001" customHeight="1">
      <c r="A612" s="360" t="s">
        <v>1036</v>
      </c>
      <c r="B612" s="362" t="s">
        <v>1037</v>
      </c>
    </row>
    <row r="613" spans="1:2" ht="20.100000000000001" customHeight="1">
      <c r="A613" s="360" t="s">
        <v>1030</v>
      </c>
      <c r="B613" s="362" t="s">
        <v>1031</v>
      </c>
    </row>
    <row r="614" spans="1:2" ht="20.100000000000001" customHeight="1">
      <c r="A614" s="360" t="s">
        <v>1038</v>
      </c>
      <c r="B614" s="362" t="s">
        <v>1155</v>
      </c>
    </row>
    <row r="615" spans="1:2" ht="20.100000000000001" customHeight="1">
      <c r="A615" s="360" t="s">
        <v>1117</v>
      </c>
      <c r="B615" s="362" t="s">
        <v>1118</v>
      </c>
    </row>
    <row r="616" spans="1:2" ht="20.100000000000001" customHeight="1">
      <c r="A616" s="360" t="s">
        <v>1156</v>
      </c>
      <c r="B616" s="362" t="s">
        <v>1157</v>
      </c>
    </row>
    <row r="617" spans="1:2" ht="20.100000000000001" customHeight="1">
      <c r="A617" s="360" t="s">
        <v>1004</v>
      </c>
      <c r="B617" s="362" t="s">
        <v>1005</v>
      </c>
    </row>
    <row r="618" spans="1:2" ht="20.100000000000001" customHeight="1">
      <c r="A618" s="360" t="s">
        <v>1158</v>
      </c>
      <c r="B618" s="362" t="s">
        <v>1041</v>
      </c>
    </row>
    <row r="619" spans="1:2" ht="20.100000000000001" customHeight="1">
      <c r="A619" s="360" t="s">
        <v>1159</v>
      </c>
      <c r="B619" s="362" t="s">
        <v>1160</v>
      </c>
    </row>
    <row r="620" spans="1:2" ht="20.100000000000001" customHeight="1">
      <c r="A620" s="360" t="s">
        <v>1161</v>
      </c>
      <c r="B620" s="362" t="s">
        <v>1162</v>
      </c>
    </row>
    <row r="621" spans="1:2" ht="20.100000000000001" customHeight="1">
      <c r="A621" s="360" t="s">
        <v>949</v>
      </c>
      <c r="B621" s="362" t="s">
        <v>950</v>
      </c>
    </row>
    <row r="622" spans="1:2" ht="20.100000000000001" customHeight="1">
      <c r="A622" s="360" t="s">
        <v>981</v>
      </c>
      <c r="B622" s="362" t="s">
        <v>982</v>
      </c>
    </row>
    <row r="623" spans="1:2" ht="20.100000000000001" customHeight="1">
      <c r="A623" s="360" t="s">
        <v>1109</v>
      </c>
      <c r="B623" s="362" t="s">
        <v>1110</v>
      </c>
    </row>
    <row r="624" spans="1:2" ht="20.100000000000001" customHeight="1">
      <c r="A624" s="360" t="s">
        <v>1163</v>
      </c>
      <c r="B624" s="362" t="s">
        <v>1164</v>
      </c>
    </row>
    <row r="625" spans="1:2" ht="20.100000000000001" customHeight="1">
      <c r="A625" s="360" t="s">
        <v>945</v>
      </c>
      <c r="B625" s="362" t="s">
        <v>946</v>
      </c>
    </row>
    <row r="626" spans="1:2" ht="20.100000000000001" customHeight="1">
      <c r="A626" s="360" t="s">
        <v>1165</v>
      </c>
      <c r="B626" s="362" t="s">
        <v>1166</v>
      </c>
    </row>
    <row r="627" spans="1:2" ht="20.100000000000001" customHeight="1">
      <c r="A627" s="360" t="s">
        <v>1046</v>
      </c>
      <c r="B627" s="362" t="s">
        <v>1047</v>
      </c>
    </row>
    <row r="628" spans="1:2" ht="20.100000000000001" customHeight="1">
      <c r="A628" s="360" t="s">
        <v>1086</v>
      </c>
      <c r="B628" s="362" t="s">
        <v>1087</v>
      </c>
    </row>
    <row r="629" spans="1:2" ht="20.100000000000001" customHeight="1">
      <c r="A629" s="360" t="s">
        <v>1167</v>
      </c>
      <c r="B629" s="362" t="s">
        <v>1168</v>
      </c>
    </row>
    <row r="630" spans="1:2" ht="20.100000000000001" customHeight="1">
      <c r="A630" s="360" t="s">
        <v>1169</v>
      </c>
      <c r="B630" s="362" t="s">
        <v>1170</v>
      </c>
    </row>
    <row r="631" spans="1:2" ht="20.100000000000001" customHeight="1">
      <c r="A631" s="360" t="s">
        <v>1171</v>
      </c>
      <c r="B631" s="362" t="s">
        <v>1172</v>
      </c>
    </row>
    <row r="632" spans="1:2" ht="20.100000000000001" customHeight="1">
      <c r="A632" s="360" t="s">
        <v>1173</v>
      </c>
      <c r="B632" s="362" t="s">
        <v>1174</v>
      </c>
    </row>
    <row r="633" spans="1:2" ht="20.100000000000001" customHeight="1">
      <c r="A633" s="360" t="s">
        <v>1175</v>
      </c>
      <c r="B633" s="367" t="s">
        <v>1056</v>
      </c>
    </row>
    <row r="634" spans="1:2" ht="20.100000000000001" customHeight="1">
      <c r="A634" s="360" t="s">
        <v>1176</v>
      </c>
      <c r="B634" s="362" t="s">
        <v>1172</v>
      </c>
    </row>
    <row r="635" spans="1:2" ht="20.100000000000001" customHeight="1">
      <c r="A635" s="360" t="s">
        <v>1177</v>
      </c>
      <c r="B635" s="362" t="s">
        <v>1178</v>
      </c>
    </row>
    <row r="636" spans="1:2" ht="20.100000000000001" customHeight="1">
      <c r="A636" s="360" t="s">
        <v>1179</v>
      </c>
      <c r="B636" s="362" t="s">
        <v>1180</v>
      </c>
    </row>
    <row r="637" spans="1:2" ht="20.100000000000001" customHeight="1">
      <c r="A637" s="360" t="s">
        <v>1181</v>
      </c>
      <c r="B637" s="362" t="s">
        <v>1182</v>
      </c>
    </row>
    <row r="638" spans="1:2" ht="20.100000000000001" customHeight="1">
      <c r="A638" s="360" t="s">
        <v>1183</v>
      </c>
      <c r="B638" s="362" t="s">
        <v>1184</v>
      </c>
    </row>
    <row r="639" spans="1:2" ht="20.100000000000001" customHeight="1">
      <c r="A639" s="360" t="s">
        <v>1185</v>
      </c>
      <c r="B639" s="362" t="s">
        <v>1186</v>
      </c>
    </row>
    <row r="640" spans="1:2" ht="20.100000000000001" customHeight="1">
      <c r="A640" s="360" t="s">
        <v>1187</v>
      </c>
      <c r="B640" s="362" t="s">
        <v>1188</v>
      </c>
    </row>
    <row r="641" spans="1:2" ht="20.100000000000001" customHeight="1">
      <c r="A641" s="360" t="s">
        <v>1189</v>
      </c>
      <c r="B641" s="362" t="s">
        <v>1190</v>
      </c>
    </row>
    <row r="642" spans="1:2" ht="20.100000000000001" customHeight="1">
      <c r="A642" s="360" t="s">
        <v>1191</v>
      </c>
      <c r="B642" s="362" t="s">
        <v>1192</v>
      </c>
    </row>
    <row r="643" spans="1:2" ht="20.100000000000001" customHeight="1">
      <c r="A643" s="360" t="s">
        <v>1193</v>
      </c>
      <c r="B643" s="362" t="s">
        <v>1194</v>
      </c>
    </row>
    <row r="644" spans="1:2" ht="20.100000000000001" customHeight="1">
      <c r="A644" s="360" t="s">
        <v>1163</v>
      </c>
      <c r="B644" s="362" t="s">
        <v>1195</v>
      </c>
    </row>
    <row r="645" spans="1:2" ht="20.100000000000001" customHeight="1">
      <c r="A645" s="360" t="s">
        <v>1196</v>
      </c>
      <c r="B645" s="362" t="s">
        <v>1197</v>
      </c>
    </row>
    <row r="646" spans="1:2" ht="20.100000000000001" customHeight="1">
      <c r="A646" s="360" t="s">
        <v>1198</v>
      </c>
      <c r="B646" s="362" t="s">
        <v>1199</v>
      </c>
    </row>
    <row r="647" spans="1:2" ht="20.100000000000001" customHeight="1">
      <c r="A647" s="360" t="s">
        <v>1200</v>
      </c>
      <c r="B647" s="362" t="s">
        <v>1201</v>
      </c>
    </row>
    <row r="648" spans="1:2" ht="20.100000000000001" customHeight="1">
      <c r="A648" s="360" t="s">
        <v>1202</v>
      </c>
      <c r="B648" s="362" t="s">
        <v>1203</v>
      </c>
    </row>
    <row r="649" spans="1:2" ht="20.100000000000001" customHeight="1">
      <c r="A649" s="360" t="s">
        <v>1204</v>
      </c>
      <c r="B649" s="362" t="s">
        <v>1205</v>
      </c>
    </row>
    <row r="650" spans="1:2" ht="20.100000000000001" customHeight="1">
      <c r="A650" s="360" t="s">
        <v>1206</v>
      </c>
      <c r="B650" s="362" t="s">
        <v>1101</v>
      </c>
    </row>
    <row r="651" spans="1:2" ht="20.100000000000001" customHeight="1">
      <c r="A651" s="360" t="s">
        <v>1207</v>
      </c>
      <c r="B651" s="362" t="s">
        <v>1208</v>
      </c>
    </row>
    <row r="652" spans="1:2" ht="20.100000000000001" customHeight="1">
      <c r="A652" s="360" t="s">
        <v>1209</v>
      </c>
      <c r="B652" s="362" t="s">
        <v>1210</v>
      </c>
    </row>
    <row r="653" spans="1:2" ht="20.100000000000001" customHeight="1">
      <c r="A653" s="360" t="s">
        <v>1211</v>
      </c>
      <c r="B653" s="362" t="s">
        <v>1212</v>
      </c>
    </row>
    <row r="654" spans="1:2" ht="20.100000000000001" customHeight="1">
      <c r="A654" s="360" t="s">
        <v>1213</v>
      </c>
      <c r="B654" s="362" t="s">
        <v>1214</v>
      </c>
    </row>
    <row r="655" spans="1:2" ht="20.100000000000001" customHeight="1">
      <c r="A655" s="360" t="s">
        <v>1215</v>
      </c>
      <c r="B655" s="362" t="s">
        <v>1216</v>
      </c>
    </row>
    <row r="656" spans="1:2" ht="20.100000000000001" customHeight="1">
      <c r="A656" s="360" t="s">
        <v>1352</v>
      </c>
      <c r="B656" s="362" t="s">
        <v>1377</v>
      </c>
    </row>
    <row r="657" spans="1:2" ht="20.100000000000001" customHeight="1">
      <c r="A657" s="360" t="s">
        <v>1353</v>
      </c>
      <c r="B657" s="362" t="s">
        <v>1378</v>
      </c>
    </row>
    <row r="658" spans="1:2" ht="20.100000000000001" customHeight="1">
      <c r="A658" s="360" t="s">
        <v>1354</v>
      </c>
      <c r="B658" s="362" t="s">
        <v>1379</v>
      </c>
    </row>
    <row r="659" spans="1:2" ht="20.100000000000001" customHeight="1">
      <c r="A659" s="360" t="s">
        <v>1355</v>
      </c>
      <c r="B659" s="362" t="s">
        <v>1380</v>
      </c>
    </row>
    <row r="660" spans="1:2" ht="20.100000000000001" customHeight="1">
      <c r="A660" s="360" t="s">
        <v>1356</v>
      </c>
      <c r="B660" s="362" t="s">
        <v>1381</v>
      </c>
    </row>
    <row r="661" spans="1:2" ht="20.100000000000001" customHeight="1">
      <c r="A661" s="360" t="s">
        <v>1357</v>
      </c>
      <c r="B661" s="362" t="s">
        <v>1382</v>
      </c>
    </row>
    <row r="662" spans="1:2" ht="20.100000000000001" customHeight="1">
      <c r="A662" s="360" t="s">
        <v>1359</v>
      </c>
      <c r="B662" s="362" t="s">
        <v>1383</v>
      </c>
    </row>
    <row r="663" spans="1:2" ht="20.100000000000001" customHeight="1">
      <c r="A663" s="360" t="s">
        <v>1360</v>
      </c>
      <c r="B663" s="362" t="s">
        <v>1384</v>
      </c>
    </row>
    <row r="664" spans="1:2" ht="20.100000000000001" customHeight="1">
      <c r="A664" s="371" t="s">
        <v>1361</v>
      </c>
      <c r="B664" s="362" t="s">
        <v>1385</v>
      </c>
    </row>
    <row r="665" spans="1:2" ht="20.100000000000001" customHeight="1">
      <c r="A665" s="371" t="s">
        <v>1362</v>
      </c>
      <c r="B665" s="362" t="s">
        <v>1386</v>
      </c>
    </row>
    <row r="666" spans="1:2" ht="20.100000000000001" customHeight="1">
      <c r="A666" s="371" t="s">
        <v>1363</v>
      </c>
      <c r="B666" s="362" t="s">
        <v>1387</v>
      </c>
    </row>
    <row r="667" spans="1:2" ht="20.100000000000001" customHeight="1">
      <c r="A667" s="360" t="s">
        <v>1364</v>
      </c>
      <c r="B667" s="362" t="s">
        <v>1388</v>
      </c>
    </row>
    <row r="668" spans="1:2" ht="20.100000000000001" customHeight="1">
      <c r="A668" s="360" t="s">
        <v>1365</v>
      </c>
      <c r="B668" s="362" t="s">
        <v>1389</v>
      </c>
    </row>
    <row r="669" spans="1:2" ht="20.100000000000001" customHeight="1">
      <c r="A669" s="360" t="s">
        <v>1366</v>
      </c>
      <c r="B669" s="362" t="s">
        <v>1390</v>
      </c>
    </row>
    <row r="670" spans="1:2" ht="20.100000000000001" customHeight="1">
      <c r="A670" s="360" t="s">
        <v>1391</v>
      </c>
      <c r="B670" s="362" t="s">
        <v>1367</v>
      </c>
    </row>
    <row r="671" spans="1:2" ht="20.100000000000001" customHeight="1">
      <c r="A671" s="360" t="s">
        <v>1368</v>
      </c>
      <c r="B671" s="362" t="s">
        <v>1369</v>
      </c>
    </row>
    <row r="672" spans="1:2" ht="20.100000000000001" customHeight="1">
      <c r="A672" s="360" t="s">
        <v>1370</v>
      </c>
      <c r="B672" s="362" t="s">
        <v>1392</v>
      </c>
    </row>
    <row r="673" spans="1:2" ht="20.100000000000001" customHeight="1">
      <c r="A673" s="360" t="s">
        <v>1372</v>
      </c>
      <c r="B673" s="362" t="s">
        <v>1373</v>
      </c>
    </row>
    <row r="674" spans="1:2" ht="20.100000000000001" customHeight="1">
      <c r="A674" s="360" t="s">
        <v>1374</v>
      </c>
      <c r="B674" s="362" t="s">
        <v>1393</v>
      </c>
    </row>
    <row r="675" spans="1:2" ht="20.100000000000001" customHeight="1">
      <c r="A675" s="360" t="s">
        <v>1375</v>
      </c>
      <c r="B675" s="362" t="s">
        <v>1394</v>
      </c>
    </row>
    <row r="676" spans="1:2" ht="20.100000000000001" customHeight="1">
      <c r="A676" s="360" t="s">
        <v>1376</v>
      </c>
      <c r="B676" s="362" t="s">
        <v>1395</v>
      </c>
    </row>
    <row r="677" spans="1:2" ht="20.100000000000001" customHeight="1">
      <c r="A677" s="360" t="s">
        <v>1371</v>
      </c>
      <c r="B677" s="362" t="s">
        <v>1396</v>
      </c>
    </row>
    <row r="678" spans="1:2" ht="20.100000000000001" customHeight="1">
      <c r="A678" s="360" t="s">
        <v>1397</v>
      </c>
      <c r="B678" s="362" t="s">
        <v>1398</v>
      </c>
    </row>
    <row r="679" spans="1:2" ht="20.100000000000001" customHeight="1">
      <c r="A679" s="360" t="s">
        <v>1399</v>
      </c>
      <c r="B679" s="362" t="s">
        <v>1400</v>
      </c>
    </row>
    <row r="680" spans="1:2" ht="20.100000000000001" customHeight="1">
      <c r="A680" s="360" t="s">
        <v>1401</v>
      </c>
      <c r="B680" s="362" t="s">
        <v>1402</v>
      </c>
    </row>
    <row r="681" spans="1:2" ht="20.100000000000001" customHeight="1">
      <c r="A681" s="360" t="s">
        <v>1403</v>
      </c>
      <c r="B681" s="362" t="s">
        <v>1404</v>
      </c>
    </row>
    <row r="682" spans="1:2" ht="20.100000000000001" customHeight="1">
      <c r="A682" s="360" t="s">
        <v>1405</v>
      </c>
      <c r="B682" s="362" t="s">
        <v>1406</v>
      </c>
    </row>
    <row r="683" spans="1:2" ht="20.100000000000001" customHeight="1">
      <c r="A683" s="360" t="s">
        <v>1407</v>
      </c>
      <c r="B683" s="362" t="s">
        <v>1408</v>
      </c>
    </row>
    <row r="684" spans="1:2" ht="20.100000000000001" customHeight="1">
      <c r="A684" s="360" t="s">
        <v>1409</v>
      </c>
      <c r="B684" s="362" t="s">
        <v>1410</v>
      </c>
    </row>
    <row r="685" spans="1:2" ht="20.100000000000001" customHeight="1">
      <c r="A685" s="360" t="s">
        <v>1411</v>
      </c>
      <c r="B685" s="362" t="s">
        <v>1412</v>
      </c>
    </row>
    <row r="686" spans="1:2" ht="20.100000000000001" customHeight="1">
      <c r="A686" s="360" t="s">
        <v>1413</v>
      </c>
      <c r="B686" s="362" t="s">
        <v>1414</v>
      </c>
    </row>
    <row r="687" spans="1:2" ht="20.100000000000001" customHeight="1">
      <c r="A687" s="360" t="s">
        <v>1415</v>
      </c>
      <c r="B687" s="362" t="s">
        <v>1416</v>
      </c>
    </row>
    <row r="688" spans="1:2" ht="20.100000000000001" customHeight="1">
      <c r="A688" s="360" t="s">
        <v>1417</v>
      </c>
      <c r="B688" s="362" t="s">
        <v>1418</v>
      </c>
    </row>
    <row r="689" spans="1:2" ht="20.100000000000001" customHeight="1">
      <c r="A689" s="360" t="s">
        <v>1419</v>
      </c>
      <c r="B689" s="362" t="s">
        <v>1420</v>
      </c>
    </row>
    <row r="690" spans="1:2" ht="20.100000000000001" customHeight="1">
      <c r="A690" s="360" t="s">
        <v>1421</v>
      </c>
      <c r="B690" s="362" t="s">
        <v>1422</v>
      </c>
    </row>
    <row r="691" spans="1:2" ht="20.100000000000001" customHeight="1">
      <c r="A691" s="360" t="s">
        <v>1423</v>
      </c>
      <c r="B691" s="362" t="s">
        <v>1424</v>
      </c>
    </row>
    <row r="692" spans="1:2" ht="20.100000000000001" customHeight="1">
      <c r="A692" s="360" t="s">
        <v>1425</v>
      </c>
      <c r="B692" s="362" t="s">
        <v>1426</v>
      </c>
    </row>
    <row r="693" spans="1:2" ht="20.100000000000001" customHeight="1">
      <c r="A693" s="360" t="s">
        <v>1427</v>
      </c>
      <c r="B693" s="362" t="s">
        <v>1428</v>
      </c>
    </row>
    <row r="694" spans="1:2" ht="20.100000000000001" customHeight="1">
      <c r="A694" s="360" t="s">
        <v>1429</v>
      </c>
      <c r="B694" s="362" t="s">
        <v>1430</v>
      </c>
    </row>
    <row r="695" spans="1:2" ht="20.100000000000001" customHeight="1">
      <c r="A695" s="360" t="s">
        <v>1431</v>
      </c>
      <c r="B695" s="362" t="s">
        <v>1432</v>
      </c>
    </row>
    <row r="696" spans="1:2" ht="20.100000000000001" customHeight="1">
      <c r="A696" s="360" t="s">
        <v>1433</v>
      </c>
      <c r="B696" s="362" t="s">
        <v>1434</v>
      </c>
    </row>
    <row r="697" spans="1:2" ht="20.100000000000001" customHeight="1">
      <c r="A697" s="360" t="s">
        <v>1435</v>
      </c>
      <c r="B697" s="362" t="s">
        <v>1436</v>
      </c>
    </row>
    <row r="698" spans="1:2" ht="20.100000000000001" customHeight="1">
      <c r="A698" s="360" t="s">
        <v>1437</v>
      </c>
      <c r="B698" s="362" t="s">
        <v>1438</v>
      </c>
    </row>
    <row r="699" spans="1:2" ht="20.100000000000001" customHeight="1">
      <c r="A699" s="360" t="s">
        <v>1439</v>
      </c>
      <c r="B699" s="362" t="s">
        <v>1440</v>
      </c>
    </row>
    <row r="700" spans="1:2" ht="20.100000000000001" customHeight="1">
      <c r="A700" s="360" t="s">
        <v>1441</v>
      </c>
      <c r="B700" s="362" t="s">
        <v>1442</v>
      </c>
    </row>
    <row r="701" spans="1:2" ht="20.100000000000001" customHeight="1">
      <c r="A701" s="360" t="s">
        <v>1443</v>
      </c>
      <c r="B701" s="362" t="s">
        <v>1444</v>
      </c>
    </row>
    <row r="702" spans="1:2" ht="20.100000000000001" customHeight="1">
      <c r="A702" s="360" t="s">
        <v>1445</v>
      </c>
      <c r="B702" s="362" t="s">
        <v>1446</v>
      </c>
    </row>
    <row r="703" spans="1:2" ht="20.100000000000001" customHeight="1">
      <c r="A703" s="360" t="s">
        <v>1447</v>
      </c>
      <c r="B703" s="362" t="s">
        <v>1448</v>
      </c>
    </row>
    <row r="704" spans="1:2" ht="20.100000000000001" customHeight="1">
      <c r="A704" s="360" t="s">
        <v>1449</v>
      </c>
      <c r="B704" s="362" t="s">
        <v>1450</v>
      </c>
    </row>
    <row r="705" spans="1:2" ht="20.100000000000001" customHeight="1">
      <c r="A705" s="360" t="s">
        <v>1451</v>
      </c>
      <c r="B705" s="362" t="s">
        <v>1452</v>
      </c>
    </row>
    <row r="706" spans="1:2" ht="20.100000000000001" customHeight="1">
      <c r="A706" s="360" t="s">
        <v>1453</v>
      </c>
      <c r="B706" s="362" t="s">
        <v>1454</v>
      </c>
    </row>
    <row r="707" spans="1:2" ht="20.100000000000001" customHeight="1">
      <c r="A707" s="360" t="s">
        <v>1455</v>
      </c>
      <c r="B707" s="362" t="s">
        <v>1456</v>
      </c>
    </row>
    <row r="708" spans="1:2" ht="20.100000000000001" customHeight="1">
      <c r="A708" s="360" t="s">
        <v>1457</v>
      </c>
      <c r="B708" s="362" t="s">
        <v>1458</v>
      </c>
    </row>
    <row r="709" spans="1:2" ht="20.100000000000001" customHeight="1">
      <c r="A709" s="360" t="s">
        <v>1459</v>
      </c>
      <c r="B709" s="362" t="s">
        <v>1460</v>
      </c>
    </row>
    <row r="710" spans="1:2" ht="20.100000000000001" customHeight="1">
      <c r="A710" s="360" t="s">
        <v>1461</v>
      </c>
      <c r="B710" s="362" t="s">
        <v>1462</v>
      </c>
    </row>
    <row r="711" spans="1:2" ht="20.100000000000001" customHeight="1">
      <c r="A711" s="360" t="s">
        <v>1463</v>
      </c>
      <c r="B711" s="362" t="s">
        <v>1464</v>
      </c>
    </row>
    <row r="712" spans="1:2" ht="20.100000000000001" customHeight="1">
      <c r="A712" s="360" t="s">
        <v>1465</v>
      </c>
      <c r="B712" s="362" t="s">
        <v>620</v>
      </c>
    </row>
    <row r="713" spans="1:2" ht="20.100000000000001" customHeight="1">
      <c r="A713" s="360" t="s">
        <v>1466</v>
      </c>
      <c r="B713" s="362" t="s">
        <v>1467</v>
      </c>
    </row>
    <row r="714" spans="1:2" ht="20.100000000000001" customHeight="1">
      <c r="A714" s="360" t="s">
        <v>1468</v>
      </c>
      <c r="B714" s="362" t="s">
        <v>1469</v>
      </c>
    </row>
    <row r="715" spans="1:2" ht="20.100000000000001" customHeight="1">
      <c r="A715" s="360" t="s">
        <v>1470</v>
      </c>
      <c r="B715" s="362" t="s">
        <v>1471</v>
      </c>
    </row>
    <row r="716" spans="1:2" ht="20.100000000000001" customHeight="1">
      <c r="A716" s="360" t="s">
        <v>1472</v>
      </c>
      <c r="B716" s="362" t="s">
        <v>1473</v>
      </c>
    </row>
    <row r="717" spans="1:2" ht="20.100000000000001" customHeight="1">
      <c r="A717" s="360" t="s">
        <v>1474</v>
      </c>
      <c r="B717" s="362" t="s">
        <v>1475</v>
      </c>
    </row>
    <row r="718" spans="1:2" ht="20.100000000000001" customHeight="1">
      <c r="A718" s="360" t="s">
        <v>1476</v>
      </c>
      <c r="B718" s="362" t="s">
        <v>1477</v>
      </c>
    </row>
    <row r="719" spans="1:2" ht="20.100000000000001" customHeight="1">
      <c r="A719" s="360" t="s">
        <v>1478</v>
      </c>
      <c r="B719" s="362" t="s">
        <v>367</v>
      </c>
    </row>
    <row r="720" spans="1:2" ht="20.100000000000001" customHeight="1">
      <c r="A720" s="360" t="s">
        <v>1479</v>
      </c>
      <c r="B720" s="362" t="s">
        <v>1480</v>
      </c>
    </row>
    <row r="721" spans="1:2" ht="20.100000000000001" customHeight="1">
      <c r="A721" s="360" t="s">
        <v>1481</v>
      </c>
      <c r="B721" s="362" t="s">
        <v>1482</v>
      </c>
    </row>
    <row r="722" spans="1:2" ht="20.100000000000001" customHeight="1">
      <c r="A722" s="360" t="s">
        <v>1483</v>
      </c>
      <c r="B722" s="362" t="s">
        <v>1484</v>
      </c>
    </row>
    <row r="723" spans="1:2" ht="20.100000000000001" customHeight="1">
      <c r="A723" s="360" t="s">
        <v>1485</v>
      </c>
      <c r="B723" s="362" t="s">
        <v>1486</v>
      </c>
    </row>
    <row r="724" spans="1:2" ht="20.100000000000001" customHeight="1">
      <c r="A724" s="360" t="s">
        <v>1487</v>
      </c>
      <c r="B724" s="362" t="s">
        <v>1488</v>
      </c>
    </row>
    <row r="725" spans="1:2" ht="20.100000000000001" customHeight="1">
      <c r="A725" s="360" t="s">
        <v>1489</v>
      </c>
      <c r="B725" s="362" t="s">
        <v>1490</v>
      </c>
    </row>
    <row r="726" spans="1:2" ht="20.100000000000001" customHeight="1">
      <c r="A726" s="360" t="s">
        <v>1491</v>
      </c>
      <c r="B726" s="362" t="s">
        <v>1492</v>
      </c>
    </row>
    <row r="727" spans="1:2" ht="20.100000000000001" customHeight="1">
      <c r="A727" s="360" t="s">
        <v>1493</v>
      </c>
      <c r="B727" s="362" t="s">
        <v>831</v>
      </c>
    </row>
    <row r="728" spans="1:2" ht="20.100000000000001" customHeight="1">
      <c r="A728" s="360" t="s">
        <v>1494</v>
      </c>
      <c r="B728" s="362" t="s">
        <v>1495</v>
      </c>
    </row>
    <row r="729" spans="1:2" ht="20.100000000000001" customHeight="1">
      <c r="A729" s="360" t="s">
        <v>1496</v>
      </c>
      <c r="B729" s="362" t="s">
        <v>1497</v>
      </c>
    </row>
    <row r="730" spans="1:2" ht="20.100000000000001" customHeight="1">
      <c r="A730" s="360" t="s">
        <v>1498</v>
      </c>
      <c r="B730" s="362" t="s">
        <v>1499</v>
      </c>
    </row>
    <row r="731" spans="1:2" ht="20.100000000000001" customHeight="1">
      <c r="A731" s="360" t="s">
        <v>1500</v>
      </c>
      <c r="B731" s="362" t="s">
        <v>1501</v>
      </c>
    </row>
    <row r="732" spans="1:2" ht="20.100000000000001" customHeight="1">
      <c r="A732" s="360" t="s">
        <v>1502</v>
      </c>
      <c r="B732" s="362" t="s">
        <v>1503</v>
      </c>
    </row>
    <row r="733" spans="1:2" ht="20.100000000000001" customHeight="1">
      <c r="A733" s="360" t="s">
        <v>1504</v>
      </c>
      <c r="B733" s="362" t="s">
        <v>1505</v>
      </c>
    </row>
    <row r="734" spans="1:2" ht="20.100000000000001" customHeight="1">
      <c r="A734" s="360" t="s">
        <v>1506</v>
      </c>
      <c r="B734" s="362" t="s">
        <v>1507</v>
      </c>
    </row>
    <row r="735" spans="1:2" ht="20.100000000000001" customHeight="1">
      <c r="A735" s="360" t="s">
        <v>1508</v>
      </c>
      <c r="B735" s="362" t="s">
        <v>1509</v>
      </c>
    </row>
    <row r="736" spans="1:2" ht="20.100000000000001" customHeight="1">
      <c r="A736" s="360" t="s">
        <v>1435</v>
      </c>
      <c r="B736" s="362" t="s">
        <v>1436</v>
      </c>
    </row>
    <row r="737" spans="1:2" ht="20.100000000000001" customHeight="1">
      <c r="A737" s="360" t="s">
        <v>1510</v>
      </c>
      <c r="B737" s="362" t="s">
        <v>1511</v>
      </c>
    </row>
    <row r="738" spans="1:2" ht="20.100000000000001" customHeight="1">
      <c r="A738" s="360" t="s">
        <v>1512</v>
      </c>
      <c r="B738" s="362" t="s">
        <v>620</v>
      </c>
    </row>
    <row r="739" spans="1:2" ht="20.100000000000001" customHeight="1">
      <c r="A739" s="360" t="s">
        <v>1513</v>
      </c>
      <c r="B739" s="362" t="s">
        <v>1514</v>
      </c>
    </row>
    <row r="740" spans="1:2" ht="20.100000000000001" customHeight="1">
      <c r="A740" s="360" t="s">
        <v>1515</v>
      </c>
      <c r="B740" s="362" t="s">
        <v>1516</v>
      </c>
    </row>
    <row r="741" spans="1:2" ht="20.100000000000001" customHeight="1">
      <c r="A741" s="360" t="s">
        <v>1517</v>
      </c>
      <c r="B741" s="362" t="s">
        <v>1518</v>
      </c>
    </row>
    <row r="742" spans="1:2" ht="20.100000000000001" customHeight="1">
      <c r="A742" s="360" t="s">
        <v>1519</v>
      </c>
      <c r="B742" s="362" t="s">
        <v>1520</v>
      </c>
    </row>
    <row r="743" spans="1:2" ht="20.100000000000001" customHeight="1">
      <c r="A743" s="360" t="s">
        <v>1521</v>
      </c>
      <c r="B743" s="362" t="s">
        <v>1522</v>
      </c>
    </row>
    <row r="744" spans="1:2" ht="20.100000000000001" customHeight="1">
      <c r="A744" s="360" t="s">
        <v>1541</v>
      </c>
      <c r="B744" s="362" t="s">
        <v>1542</v>
      </c>
    </row>
    <row r="745" spans="1:2" ht="20.100000000000001" customHeight="1">
      <c r="A745" s="360" t="s">
        <v>1543</v>
      </c>
      <c r="B745" s="362" t="s">
        <v>1544</v>
      </c>
    </row>
    <row r="746" spans="1:2" ht="20.100000000000001" customHeight="1">
      <c r="A746" s="360" t="s">
        <v>1545</v>
      </c>
      <c r="B746" s="362" t="s">
        <v>1546</v>
      </c>
    </row>
    <row r="747" spans="1:2" ht="20.100000000000001" customHeight="1">
      <c r="A747" s="360" t="s">
        <v>1547</v>
      </c>
      <c r="B747" s="362" t="s">
        <v>1548</v>
      </c>
    </row>
    <row r="748" spans="1:2" ht="20.100000000000001" customHeight="1">
      <c r="A748" s="360" t="s">
        <v>1549</v>
      </c>
      <c r="B748" s="362" t="s">
        <v>1550</v>
      </c>
    </row>
    <row r="749" spans="1:2" ht="20.100000000000001" customHeight="1">
      <c r="A749" s="360" t="s">
        <v>1551</v>
      </c>
      <c r="B749" s="362" t="s">
        <v>1552</v>
      </c>
    </row>
    <row r="750" spans="1:2" ht="20.100000000000001" customHeight="1">
      <c r="A750" s="360" t="s">
        <v>1553</v>
      </c>
      <c r="B750" s="362" t="s">
        <v>1554</v>
      </c>
    </row>
    <row r="751" spans="1:2" ht="20.100000000000001" customHeight="1">
      <c r="A751" s="360" t="s">
        <v>1555</v>
      </c>
      <c r="B751" s="362" t="s">
        <v>1556</v>
      </c>
    </row>
    <row r="752" spans="1:2" ht="20.100000000000001" customHeight="1">
      <c r="A752" s="360" t="s">
        <v>1557</v>
      </c>
      <c r="B752" s="362" t="s">
        <v>620</v>
      </c>
    </row>
    <row r="753" spans="1:2" ht="20.100000000000001" customHeight="1">
      <c r="A753" s="360" t="s">
        <v>1558</v>
      </c>
      <c r="B753" s="362" t="s">
        <v>1559</v>
      </c>
    </row>
    <row r="754" spans="1:2" ht="20.100000000000001" customHeight="1">
      <c r="A754" s="360" t="s">
        <v>1560</v>
      </c>
      <c r="B754" s="362" t="s">
        <v>446</v>
      </c>
    </row>
    <row r="755" spans="1:2" ht="20.100000000000001" customHeight="1">
      <c r="A755" s="360" t="s">
        <v>1561</v>
      </c>
      <c r="B755" s="360" t="s">
        <v>1562</v>
      </c>
    </row>
    <row r="756" spans="1:2" ht="20.100000000000001" customHeight="1">
      <c r="A756" s="360" t="s">
        <v>1563</v>
      </c>
      <c r="B756" s="360" t="s">
        <v>1564</v>
      </c>
    </row>
    <row r="757" spans="1:2" ht="20.100000000000001" customHeight="1">
      <c r="A757" s="360" t="s">
        <v>1565</v>
      </c>
      <c r="B757" s="360" t="s">
        <v>1566</v>
      </c>
    </row>
    <row r="758" spans="1:2" ht="20.100000000000001" customHeight="1">
      <c r="A758" s="360" t="s">
        <v>1567</v>
      </c>
      <c r="B758" s="360" t="s">
        <v>1568</v>
      </c>
    </row>
    <row r="759" spans="1:2" ht="20.100000000000001" customHeight="1">
      <c r="A759" s="373" t="s">
        <v>1569</v>
      </c>
      <c r="B759" s="362" t="s">
        <v>1570</v>
      </c>
    </row>
    <row r="760" spans="1:2" ht="20.100000000000001" customHeight="1">
      <c r="A760" s="360" t="s">
        <v>1571</v>
      </c>
      <c r="B760" s="360" t="s">
        <v>1572</v>
      </c>
    </row>
    <row r="761" spans="1:2" ht="20.100000000000001" customHeight="1">
      <c r="A761" s="360" t="s">
        <v>1573</v>
      </c>
      <c r="B761" s="362" t="s">
        <v>1574</v>
      </c>
    </row>
    <row r="762" spans="1:2" ht="20.100000000000001" customHeight="1">
      <c r="A762" s="360" t="s">
        <v>1575</v>
      </c>
      <c r="B762" s="362" t="s">
        <v>1576</v>
      </c>
    </row>
    <row r="763" spans="1:2" ht="20.100000000000001" customHeight="1">
      <c r="A763" s="360" t="s">
        <v>1577</v>
      </c>
      <c r="B763" s="362" t="s">
        <v>1578</v>
      </c>
    </row>
    <row r="764" spans="1:2" ht="20.100000000000001" customHeight="1">
      <c r="A764" s="360" t="s">
        <v>1579</v>
      </c>
      <c r="B764" s="208" t="s">
        <v>1580</v>
      </c>
    </row>
    <row r="765" spans="1:2" ht="20.100000000000001" customHeight="1">
      <c r="A765" s="360" t="s">
        <v>1581</v>
      </c>
      <c r="B765" s="362" t="s">
        <v>1582</v>
      </c>
    </row>
    <row r="766" spans="1:2" ht="20.100000000000001" customHeight="1">
      <c r="A766" s="360" t="s">
        <v>1583</v>
      </c>
      <c r="B766" s="362" t="s">
        <v>1584</v>
      </c>
    </row>
    <row r="767" spans="1:2" ht="20.100000000000001" customHeight="1">
      <c r="A767" s="360" t="s">
        <v>1585</v>
      </c>
      <c r="B767" s="362" t="s">
        <v>1586</v>
      </c>
    </row>
    <row r="768" spans="1:2" ht="20.100000000000001" customHeight="1">
      <c r="A768" s="360" t="s">
        <v>1587</v>
      </c>
      <c r="B768" s="362" t="s">
        <v>1588</v>
      </c>
    </row>
    <row r="769" spans="1:2" ht="20.100000000000001" customHeight="1">
      <c r="A769" s="360" t="s">
        <v>1589</v>
      </c>
      <c r="B769" s="362" t="s">
        <v>1590</v>
      </c>
    </row>
    <row r="770" spans="1:2" ht="20.100000000000001" customHeight="1">
      <c r="A770" s="360" t="s">
        <v>1591</v>
      </c>
      <c r="B770" s="362" t="s">
        <v>1592</v>
      </c>
    </row>
    <row r="771" spans="1:2" ht="20.100000000000001" customHeight="1">
      <c r="A771" s="360" t="s">
        <v>1593</v>
      </c>
      <c r="B771" s="362" t="s">
        <v>1594</v>
      </c>
    </row>
    <row r="772" spans="1:2" ht="20.100000000000001" customHeight="1">
      <c r="A772" s="360" t="s">
        <v>1595</v>
      </c>
      <c r="B772" s="362" t="s">
        <v>1596</v>
      </c>
    </row>
    <row r="773" spans="1:2" ht="20.100000000000001" customHeight="1">
      <c r="A773" s="360" t="s">
        <v>1597</v>
      </c>
      <c r="B773" s="362" t="s">
        <v>1598</v>
      </c>
    </row>
    <row r="774" spans="1:2" ht="20.100000000000001" customHeight="1">
      <c r="A774" s="360" t="s">
        <v>1599</v>
      </c>
      <c r="B774" s="362" t="s">
        <v>1600</v>
      </c>
    </row>
    <row r="775" spans="1:2" ht="20.100000000000001" customHeight="1">
      <c r="A775" s="360" t="s">
        <v>1601</v>
      </c>
      <c r="B775" s="362" t="s">
        <v>1602</v>
      </c>
    </row>
    <row r="776" spans="1:2" ht="20.100000000000001" customHeight="1">
      <c r="A776" s="360" t="s">
        <v>1603</v>
      </c>
      <c r="B776" s="362" t="s">
        <v>1604</v>
      </c>
    </row>
    <row r="777" spans="1:2" ht="20.100000000000001" customHeight="1">
      <c r="A777" s="360" t="s">
        <v>1605</v>
      </c>
      <c r="B777" s="362" t="s">
        <v>1606</v>
      </c>
    </row>
    <row r="778" spans="1:2" ht="20.100000000000001" customHeight="1">
      <c r="A778" s="360" t="s">
        <v>1607</v>
      </c>
      <c r="B778" s="362" t="s">
        <v>1608</v>
      </c>
    </row>
    <row r="779" spans="1:2" ht="20.100000000000001" customHeight="1">
      <c r="A779" s="360" t="s">
        <v>1609</v>
      </c>
      <c r="B779" s="362" t="s">
        <v>1610</v>
      </c>
    </row>
    <row r="780" spans="1:2" ht="20.100000000000001" customHeight="1">
      <c r="A780" s="360" t="s">
        <v>1611</v>
      </c>
      <c r="B780" s="362" t="s">
        <v>1612</v>
      </c>
    </row>
    <row r="781" spans="1:2" ht="20.100000000000001" customHeight="1">
      <c r="A781" s="360" t="s">
        <v>1613</v>
      </c>
      <c r="B781" s="362" t="s">
        <v>931</v>
      </c>
    </row>
    <row r="782" spans="1:2" ht="20.100000000000001" customHeight="1">
      <c r="A782" s="360" t="s">
        <v>1614</v>
      </c>
      <c r="B782" s="362" t="s">
        <v>1615</v>
      </c>
    </row>
    <row r="783" spans="1:2" ht="20.100000000000001" customHeight="1">
      <c r="A783" s="360" t="s">
        <v>1616</v>
      </c>
      <c r="B783" s="362" t="s">
        <v>1617</v>
      </c>
    </row>
    <row r="784" spans="1:2" ht="20.100000000000001" customHeight="1">
      <c r="A784" s="360" t="s">
        <v>1618</v>
      </c>
      <c r="B784" s="362" t="s">
        <v>1619</v>
      </c>
    </row>
    <row r="785" spans="1:2" ht="20.100000000000001" customHeight="1">
      <c r="A785" s="360" t="s">
        <v>1620</v>
      </c>
      <c r="B785" s="362" t="s">
        <v>1621</v>
      </c>
    </row>
    <row r="786" spans="1:2" ht="20.100000000000001" customHeight="1">
      <c r="A786" s="360" t="s">
        <v>1622</v>
      </c>
      <c r="B786" s="362" t="s">
        <v>1623</v>
      </c>
    </row>
    <row r="787" spans="1:2" ht="20.100000000000001" customHeight="1">
      <c r="A787" s="360" t="s">
        <v>1624</v>
      </c>
      <c r="B787" s="362" t="s">
        <v>1625</v>
      </c>
    </row>
    <row r="788" spans="1:2" ht="20.100000000000001" customHeight="1">
      <c r="A788" s="360" t="s">
        <v>1626</v>
      </c>
      <c r="B788" s="362" t="s">
        <v>1627</v>
      </c>
    </row>
    <row r="789" spans="1:2" ht="20.100000000000001" customHeight="1">
      <c r="A789" s="360" t="s">
        <v>1628</v>
      </c>
      <c r="B789" s="362" t="s">
        <v>1629</v>
      </c>
    </row>
    <row r="790" spans="1:2" ht="20.100000000000001" customHeight="1">
      <c r="A790" s="360" t="s">
        <v>1630</v>
      </c>
      <c r="B790" s="362" t="s">
        <v>1631</v>
      </c>
    </row>
    <row r="791" spans="1:2" ht="20.100000000000001" customHeight="1">
      <c r="A791" s="360" t="s">
        <v>1632</v>
      </c>
      <c r="B791" s="362" t="s">
        <v>1633</v>
      </c>
    </row>
    <row r="792" spans="1:2" ht="20.100000000000001" customHeight="1">
      <c r="A792" s="360" t="s">
        <v>1634</v>
      </c>
      <c r="B792" s="362" t="s">
        <v>1635</v>
      </c>
    </row>
    <row r="793" spans="1:2" ht="20.100000000000001" customHeight="1">
      <c r="A793" s="360" t="s">
        <v>1636</v>
      </c>
      <c r="B793" s="362" t="s">
        <v>1637</v>
      </c>
    </row>
    <row r="794" spans="1:2" ht="20.100000000000001" customHeight="1">
      <c r="A794" s="360" t="s">
        <v>1638</v>
      </c>
      <c r="B794" s="362" t="s">
        <v>1639</v>
      </c>
    </row>
    <row r="795" spans="1:2" ht="20.100000000000001" customHeight="1">
      <c r="A795" s="360" t="s">
        <v>1640</v>
      </c>
      <c r="B795" s="362" t="s">
        <v>1641</v>
      </c>
    </row>
    <row r="796" spans="1:2" ht="20.100000000000001" customHeight="1">
      <c r="A796" s="360" t="s">
        <v>1642</v>
      </c>
      <c r="B796" s="362" t="s">
        <v>1643</v>
      </c>
    </row>
    <row r="797" spans="1:2" ht="20.100000000000001" customHeight="1">
      <c r="A797" s="360" t="s">
        <v>1644</v>
      </c>
      <c r="B797" s="362" t="s">
        <v>1645</v>
      </c>
    </row>
    <row r="798" spans="1:2" ht="20.100000000000001" customHeight="1">
      <c r="A798" s="360" t="str">
        <f>[4]CAZUL!E42</f>
        <v>DANILO COSME LOPES DA SILVA</v>
      </c>
      <c r="B798" s="360" t="str">
        <f>[4]CAZUL!O42</f>
        <v>426.865.788-66</v>
      </c>
    </row>
    <row r="799" spans="1:2" ht="20.100000000000001" customHeight="1">
      <c r="A799" s="360" t="str">
        <f>[4]CAZUL!E43</f>
        <v>DELIANA HELENA LEITE ALVES</v>
      </c>
      <c r="B799" s="360" t="str">
        <f>[4]CAZUL!O43</f>
        <v>308.544.378-94</v>
      </c>
    </row>
    <row r="800" spans="1:2" ht="20.100000000000001" customHeight="1">
      <c r="A800" s="360" t="str">
        <f>[4]CAZUL!E44</f>
        <v>NADIA DE ASSUNCAO SILVA</v>
      </c>
      <c r="B800" s="360" t="str">
        <f>[4]CAZUL!O44</f>
        <v>431.434.568-33</v>
      </c>
    </row>
    <row r="801" spans="1:2" ht="20.100000000000001" customHeight="1">
      <c r="A801" s="360" t="str">
        <f>[4]CAZUL!E45</f>
        <v>MARILZA MORAES DE SOUZA LIMA DA COSTA</v>
      </c>
      <c r="B801" s="360" t="str">
        <f>[4]CAZUL!O45</f>
        <v>133.967.448-37</v>
      </c>
    </row>
    <row r="802" spans="1:2" ht="20.100000000000001" customHeight="1">
      <c r="A802" s="360" t="str">
        <f>[4]CAZUL!E46</f>
        <v>JULIANA DE SOUZA SANTOS</v>
      </c>
      <c r="B802" s="360" t="str">
        <f>[4]CAZUL!O46</f>
        <v>310.221.988-82</v>
      </c>
    </row>
    <row r="803" spans="1:2" ht="20.100000000000001" customHeight="1">
      <c r="A803" s="360" t="str">
        <f>[4]CAZUL!E47</f>
        <v>ELISANGELA SILVA LOPES</v>
      </c>
      <c r="B803" s="360" t="str">
        <f>[4]CAZUL!O47</f>
        <v>364.403.258-09</v>
      </c>
    </row>
    <row r="804" spans="1:2" ht="20.100000000000001" customHeight="1">
      <c r="A804" s="360" t="str">
        <f>[4]CAZUL!E48</f>
        <v>JOSIANA RAMOS DA SILVA</v>
      </c>
      <c r="B804" s="360" t="str">
        <f>[4]CAZUL!O48</f>
        <v>313.334.158-85</v>
      </c>
    </row>
    <row r="805" spans="1:2" ht="20.100000000000001" customHeight="1">
      <c r="A805" s="360" t="s">
        <v>1646</v>
      </c>
      <c r="B805" s="362" t="s">
        <v>1647</v>
      </c>
    </row>
    <row r="806" spans="1:2" ht="20.100000000000001" customHeight="1">
      <c r="A806" s="360" t="str">
        <f>[4]CAZUL!E101</f>
        <v>REGINA CELIA</v>
      </c>
      <c r="B806" s="360" t="str">
        <f>[4]CAZUL!O101</f>
        <v>033.734.558-98</v>
      </c>
    </row>
    <row r="807" spans="1:2" ht="20.100000000000001" customHeight="1">
      <c r="A807" s="360" t="str">
        <f>[4]CAZUL!E102</f>
        <v>DAYSA DA SILVA PIRES</v>
      </c>
      <c r="B807" s="360" t="str">
        <f>[4]CAZUL!O102</f>
        <v>492.625.378-08</v>
      </c>
    </row>
    <row r="808" spans="1:2" ht="20.100000000000001" customHeight="1">
      <c r="A808" s="360" t="str">
        <f>[4]CAZUL!E103</f>
        <v>TAINARA FLORINDO PUPO</v>
      </c>
      <c r="B808" s="360" t="str">
        <f>[4]CAZUL!O103</f>
        <v>033.734.558-98</v>
      </c>
    </row>
    <row r="809" spans="1:2" ht="20.100000000000001" customHeight="1">
      <c r="A809" s="360" t="str">
        <f>[4]CAZUL!E104</f>
        <v>WANDERSON APARECIDO</v>
      </c>
      <c r="B809" s="360" t="str">
        <f>[4]CAZUL!O104</f>
        <v>313.336.688-21</v>
      </c>
    </row>
    <row r="810" spans="1:2" ht="20.100000000000001" customHeight="1">
      <c r="A810" s="360" t="s">
        <v>1648</v>
      </c>
      <c r="B810" s="362" t="s">
        <v>1649</v>
      </c>
    </row>
    <row r="811" spans="1:2" ht="20.100000000000001" customHeight="1">
      <c r="A811" s="360" t="s">
        <v>1650</v>
      </c>
      <c r="B811" s="362" t="s">
        <v>1651</v>
      </c>
    </row>
    <row r="812" spans="1:2" ht="20.100000000000001" customHeight="1">
      <c r="A812" s="360" t="s">
        <v>1652</v>
      </c>
      <c r="B812" s="362" t="s">
        <v>1653</v>
      </c>
    </row>
    <row r="813" spans="1:2" ht="20.100000000000001" customHeight="1">
      <c r="A813" s="360" t="s">
        <v>1654</v>
      </c>
      <c r="B813" s="362" t="s">
        <v>1655</v>
      </c>
    </row>
    <row r="814" spans="1:2" ht="20.100000000000001" customHeight="1">
      <c r="A814" s="360" t="s">
        <v>1656</v>
      </c>
      <c r="B814" s="362" t="s">
        <v>1657</v>
      </c>
    </row>
    <row r="815" spans="1:2" ht="20.100000000000001" customHeight="1">
      <c r="A815" s="360" t="s">
        <v>1658</v>
      </c>
      <c r="B815" s="362" t="s">
        <v>1659</v>
      </c>
    </row>
    <row r="816" spans="1:2" ht="20.100000000000001" customHeight="1">
      <c r="A816" s="360" t="s">
        <v>1660</v>
      </c>
      <c r="B816" s="362" t="s">
        <v>1661</v>
      </c>
    </row>
    <row r="817" spans="1:2" ht="20.100000000000001" customHeight="1">
      <c r="A817" s="360" t="s">
        <v>1662</v>
      </c>
      <c r="B817" s="362" t="s">
        <v>1663</v>
      </c>
    </row>
    <row r="818" spans="1:2" ht="20.100000000000001" customHeight="1">
      <c r="A818" s="360" t="s">
        <v>1664</v>
      </c>
      <c r="B818" s="362" t="s">
        <v>1665</v>
      </c>
    </row>
    <row r="819" spans="1:2" ht="20.100000000000001" customHeight="1">
      <c r="A819" s="360" t="s">
        <v>1666</v>
      </c>
      <c r="B819" s="362" t="s">
        <v>1667</v>
      </c>
    </row>
    <row r="820" spans="1:2" ht="20.100000000000001" customHeight="1">
      <c r="A820" s="360" t="s">
        <v>1668</v>
      </c>
      <c r="B820" s="362" t="s">
        <v>1669</v>
      </c>
    </row>
    <row r="821" spans="1:2" ht="20.100000000000001" customHeight="1">
      <c r="A821" s="360" t="s">
        <v>1670</v>
      </c>
      <c r="B821" s="362" t="s">
        <v>1671</v>
      </c>
    </row>
    <row r="822" spans="1:2" ht="20.100000000000001" customHeight="1">
      <c r="A822" s="360" t="s">
        <v>1672</v>
      </c>
      <c r="B822" s="362" t="s">
        <v>1673</v>
      </c>
    </row>
    <row r="823" spans="1:2" ht="20.100000000000001" customHeight="1">
      <c r="A823" s="360" t="s">
        <v>1674</v>
      </c>
      <c r="B823" s="362" t="s">
        <v>1675</v>
      </c>
    </row>
    <row r="824" spans="1:2" ht="20.100000000000001" customHeight="1">
      <c r="A824" s="360" t="s">
        <v>1676</v>
      </c>
      <c r="B824" s="362" t="s">
        <v>1503</v>
      </c>
    </row>
    <row r="825" spans="1:2" ht="20.100000000000001" customHeight="1">
      <c r="A825" s="360" t="s">
        <v>1677</v>
      </c>
      <c r="B825" s="362" t="s">
        <v>1678</v>
      </c>
    </row>
    <row r="826" spans="1:2" ht="20.100000000000001" customHeight="1">
      <c r="A826" s="360" t="s">
        <v>1679</v>
      </c>
      <c r="B826" s="362" t="s">
        <v>1680</v>
      </c>
    </row>
    <row r="827" spans="1:2" ht="20.100000000000001" customHeight="1">
      <c r="A827" s="360" t="s">
        <v>1681</v>
      </c>
      <c r="B827" s="362" t="s">
        <v>1682</v>
      </c>
    </row>
    <row r="828" spans="1:2" ht="20.100000000000001" customHeight="1">
      <c r="A828" s="360" t="s">
        <v>1683</v>
      </c>
      <c r="B828" s="362" t="s">
        <v>1394</v>
      </c>
    </row>
    <row r="829" spans="1:2" ht="20.100000000000001" customHeight="1">
      <c r="A829" s="360" t="s">
        <v>1684</v>
      </c>
      <c r="B829" s="362" t="s">
        <v>1685</v>
      </c>
    </row>
    <row r="830" spans="1:2" ht="20.100000000000001" customHeight="1">
      <c r="A830" s="360" t="s">
        <v>1686</v>
      </c>
      <c r="B830" s="362" t="s">
        <v>1687</v>
      </c>
    </row>
    <row r="831" spans="1:2" ht="20.100000000000001" customHeight="1">
      <c r="A831" s="360" t="s">
        <v>1688</v>
      </c>
      <c r="B831" s="362" t="s">
        <v>1689</v>
      </c>
    </row>
    <row r="832" spans="1:2" ht="20.100000000000001" customHeight="1">
      <c r="A832" s="360" t="s">
        <v>1690</v>
      </c>
      <c r="B832" s="362" t="s">
        <v>1691</v>
      </c>
    </row>
    <row r="833" spans="1:2" ht="20.100000000000001" customHeight="1">
      <c r="A833" s="360" t="s">
        <v>1692</v>
      </c>
      <c r="B833" s="362" t="s">
        <v>1693</v>
      </c>
    </row>
    <row r="834" spans="1:2">
      <c r="A834" s="360" t="s">
        <v>1792</v>
      </c>
      <c r="B834" s="362" t="s">
        <v>1793</v>
      </c>
    </row>
    <row r="835" spans="1:2">
      <c r="A835" s="360" t="s">
        <v>1585</v>
      </c>
      <c r="B835" s="362" t="s">
        <v>1586</v>
      </c>
    </row>
    <row r="836" spans="1:2">
      <c r="A836" s="360" t="s">
        <v>1362</v>
      </c>
      <c r="B836" s="362" t="s">
        <v>1386</v>
      </c>
    </row>
    <row r="837" spans="1:2">
      <c r="A837" s="360" t="s">
        <v>1802</v>
      </c>
      <c r="B837" s="362" t="s">
        <v>1386</v>
      </c>
    </row>
    <row r="838" spans="1:2">
      <c r="A838" s="360" t="s">
        <v>1810</v>
      </c>
      <c r="B838" s="362" t="s">
        <v>1812</v>
      </c>
    </row>
    <row r="839" spans="1:2">
      <c r="A839" s="360" t="s">
        <v>1813</v>
      </c>
      <c r="B839" s="362" t="s">
        <v>1814</v>
      </c>
    </row>
    <row r="840" spans="1:2">
      <c r="A840" s="360" t="s">
        <v>1815</v>
      </c>
      <c r="B840" s="362" t="s">
        <v>1816</v>
      </c>
    </row>
    <row r="841" spans="1:2">
      <c r="A841" s="360" t="s">
        <v>1817</v>
      </c>
      <c r="B841" s="362" t="s">
        <v>1818</v>
      </c>
    </row>
    <row r="842" spans="1:2">
      <c r="A842" s="360" t="s">
        <v>1819</v>
      </c>
      <c r="B842" s="362" t="s">
        <v>1820</v>
      </c>
    </row>
    <row r="843" spans="1:2">
      <c r="A843" s="360" t="s">
        <v>1821</v>
      </c>
      <c r="B843" s="362" t="s">
        <v>1822</v>
      </c>
    </row>
    <row r="844" spans="1:2">
      <c r="A844" s="360" t="s">
        <v>1823</v>
      </c>
      <c r="B844" s="362" t="s">
        <v>1824</v>
      </c>
    </row>
    <row r="845" spans="1:2">
      <c r="A845" s="360" t="s">
        <v>1603</v>
      </c>
      <c r="B845" s="362" t="s">
        <v>1604</v>
      </c>
    </row>
    <row r="846" spans="1:2">
      <c r="A846" s="360" t="s">
        <v>1825</v>
      </c>
      <c r="B846" s="362" t="s">
        <v>1826</v>
      </c>
    </row>
    <row r="847" spans="1:2">
      <c r="A847" s="360" t="s">
        <v>1787</v>
      </c>
      <c r="B847" s="362" t="s">
        <v>1788</v>
      </c>
    </row>
    <row r="848" spans="1:2">
      <c r="A848" s="360" t="s">
        <v>1789</v>
      </c>
      <c r="B848" s="362" t="s">
        <v>1790</v>
      </c>
    </row>
    <row r="849" spans="1:2">
      <c r="A849" s="360" t="s">
        <v>1745</v>
      </c>
      <c r="B849" s="362" t="s">
        <v>1847</v>
      </c>
    </row>
    <row r="850" spans="1:2">
      <c r="A850" s="360" t="s">
        <v>1848</v>
      </c>
      <c r="B850" s="362" t="s">
        <v>1572</v>
      </c>
    </row>
    <row r="851" spans="1:2">
      <c r="A851" s="360" t="s">
        <v>1840</v>
      </c>
      <c r="B851" s="362" t="s">
        <v>1849</v>
      </c>
    </row>
    <row r="852" spans="1:2">
      <c r="A852" s="360" t="s">
        <v>1853</v>
      </c>
      <c r="B852" s="362" t="s">
        <v>1855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67" workbookViewId="0">
      <selection activeCell="A67" sqref="A1:XFD1048576"/>
    </sheetView>
  </sheetViews>
  <sheetFormatPr defaultColWidth="8.7109375" defaultRowHeight="20.100000000000001" customHeight="1"/>
  <cols>
    <col min="1" max="1" width="44.7109375" style="317" bestFit="1" customWidth="1"/>
    <col min="2" max="2" width="8.140625" style="317" bestFit="1" customWidth="1"/>
    <col min="3" max="3" width="60.140625" style="317" bestFit="1" customWidth="1"/>
    <col min="4" max="4" width="18.7109375" style="373" bestFit="1" customWidth="1"/>
    <col min="5" max="5" width="16.28515625" style="373" bestFit="1" customWidth="1"/>
    <col min="6" max="16384" width="8.7109375" style="373"/>
  </cols>
  <sheetData>
    <row r="1" spans="1:5" ht="20.100000000000001" customHeight="1">
      <c r="A1" s="294"/>
      <c r="B1" s="513"/>
      <c r="C1" s="514"/>
      <c r="D1" s="374"/>
      <c r="E1" s="374"/>
    </row>
    <row r="2" spans="1:5" ht="20.100000000000001" customHeight="1">
      <c r="A2" s="295"/>
      <c r="B2" s="458" t="s">
        <v>243</v>
      </c>
      <c r="C2" s="515"/>
    </row>
    <row r="3" spans="1:5" ht="20.100000000000001" customHeight="1" thickBot="1">
      <c r="A3" s="296"/>
      <c r="B3" s="516"/>
      <c r="C3" s="517"/>
    </row>
    <row r="4" spans="1:5" ht="20.100000000000001" customHeight="1">
      <c r="A4" s="297" t="s">
        <v>1219</v>
      </c>
      <c r="B4" s="297" t="s">
        <v>54</v>
      </c>
      <c r="C4" s="297" t="s">
        <v>55</v>
      </c>
    </row>
    <row r="5" spans="1:5" ht="20.100000000000001" customHeight="1">
      <c r="A5" s="298"/>
      <c r="B5" s="298">
        <v>1</v>
      </c>
      <c r="C5" s="299" t="s">
        <v>60</v>
      </c>
    </row>
    <row r="6" spans="1:5" ht="20.100000000000001" customHeight="1">
      <c r="A6" s="300" t="s">
        <v>1263</v>
      </c>
      <c r="B6" s="301" t="s">
        <v>17</v>
      </c>
      <c r="C6" s="302" t="s">
        <v>1264</v>
      </c>
    </row>
    <row r="7" spans="1:5" ht="20.100000000000001" customHeight="1">
      <c r="A7" s="300" t="s">
        <v>1265</v>
      </c>
      <c r="B7" s="301" t="s">
        <v>17</v>
      </c>
      <c r="C7" s="302" t="s">
        <v>1264</v>
      </c>
    </row>
    <row r="8" spans="1:5" ht="20.100000000000001" customHeight="1">
      <c r="A8" s="300" t="s">
        <v>1694</v>
      </c>
      <c r="B8" s="301" t="s">
        <v>17</v>
      </c>
      <c r="C8" s="302" t="s">
        <v>1264</v>
      </c>
    </row>
    <row r="9" spans="1:5" ht="20.100000000000001" customHeight="1">
      <c r="A9" s="303" t="s">
        <v>1857</v>
      </c>
      <c r="B9" s="301" t="s">
        <v>17</v>
      </c>
      <c r="C9" s="303" t="s">
        <v>1857</v>
      </c>
    </row>
    <row r="10" spans="1:5" ht="20.100000000000001" customHeight="1">
      <c r="A10" s="303" t="s">
        <v>1266</v>
      </c>
      <c r="B10" s="301" t="s">
        <v>20</v>
      </c>
      <c r="C10" s="302" t="s">
        <v>1267</v>
      </c>
    </row>
    <row r="11" spans="1:5" ht="20.100000000000001" customHeight="1">
      <c r="A11" s="304" t="s">
        <v>1268</v>
      </c>
      <c r="B11" s="301" t="s">
        <v>20</v>
      </c>
      <c r="C11" s="302" t="s">
        <v>1267</v>
      </c>
    </row>
    <row r="12" spans="1:5" ht="20.100000000000001" customHeight="1">
      <c r="A12" s="300" t="s">
        <v>1269</v>
      </c>
      <c r="B12" s="301" t="s">
        <v>22</v>
      </c>
      <c r="C12" s="302" t="s">
        <v>1269</v>
      </c>
    </row>
    <row r="13" spans="1:5" ht="20.100000000000001" customHeight="1">
      <c r="A13" s="300" t="s">
        <v>198</v>
      </c>
      <c r="B13" s="301" t="s">
        <v>23</v>
      </c>
      <c r="C13" s="302" t="s">
        <v>198</v>
      </c>
    </row>
    <row r="14" spans="1:5" ht="20.100000000000001" customHeight="1">
      <c r="A14" s="304" t="s">
        <v>1270</v>
      </c>
      <c r="B14" s="301" t="s">
        <v>245</v>
      </c>
      <c r="C14" s="302" t="s">
        <v>246</v>
      </c>
    </row>
    <row r="15" spans="1:5" ht="20.100000000000001" customHeight="1">
      <c r="A15" s="300" t="s">
        <v>1271</v>
      </c>
      <c r="B15" s="301" t="s">
        <v>245</v>
      </c>
      <c r="C15" s="302" t="s">
        <v>246</v>
      </c>
    </row>
    <row r="16" spans="1:5" ht="20.100000000000001" customHeight="1">
      <c r="A16" s="300" t="s">
        <v>1695</v>
      </c>
      <c r="B16" s="301" t="s">
        <v>245</v>
      </c>
      <c r="C16" s="302" t="s">
        <v>246</v>
      </c>
    </row>
    <row r="17" spans="1:3" ht="20.100000000000001" customHeight="1">
      <c r="A17" s="304" t="s">
        <v>1272</v>
      </c>
      <c r="B17" s="301" t="s">
        <v>245</v>
      </c>
      <c r="C17" s="302" t="s">
        <v>246</v>
      </c>
    </row>
    <row r="18" spans="1:3" ht="20.100000000000001" customHeight="1">
      <c r="A18" s="300" t="s">
        <v>1220</v>
      </c>
      <c r="B18" s="301" t="s">
        <v>245</v>
      </c>
      <c r="C18" s="302" t="s">
        <v>246</v>
      </c>
    </row>
    <row r="19" spans="1:3" ht="20.100000000000001" customHeight="1">
      <c r="A19" s="300"/>
      <c r="B19" s="301" t="s">
        <v>247</v>
      </c>
      <c r="C19" s="302" t="s">
        <v>248</v>
      </c>
    </row>
    <row r="20" spans="1:3" ht="20.100000000000001" customHeight="1">
      <c r="A20" s="300"/>
      <c r="B20" s="301" t="s">
        <v>249</v>
      </c>
      <c r="C20" s="302" t="s">
        <v>1273</v>
      </c>
    </row>
    <row r="21" spans="1:3" ht="20.100000000000001" customHeight="1">
      <c r="A21" s="300" t="s">
        <v>1696</v>
      </c>
      <c r="B21" s="301" t="s">
        <v>251</v>
      </c>
      <c r="C21" s="302" t="s">
        <v>1696</v>
      </c>
    </row>
    <row r="22" spans="1:3" ht="20.100000000000001" customHeight="1">
      <c r="A22" s="305"/>
      <c r="B22" s="301" t="s">
        <v>252</v>
      </c>
      <c r="C22" s="302" t="s">
        <v>1274</v>
      </c>
    </row>
    <row r="23" spans="1:3" ht="20.100000000000001" customHeight="1">
      <c r="A23" s="305"/>
      <c r="B23" s="301" t="s">
        <v>290</v>
      </c>
      <c r="C23" s="302" t="s">
        <v>253</v>
      </c>
    </row>
    <row r="24" spans="1:3" ht="20.100000000000001" customHeight="1">
      <c r="A24" s="300" t="s">
        <v>1697</v>
      </c>
      <c r="B24" s="306" t="s">
        <v>251</v>
      </c>
      <c r="C24" s="307" t="s">
        <v>1698</v>
      </c>
    </row>
    <row r="25" spans="1:3" ht="20.100000000000001" customHeight="1">
      <c r="A25" s="305"/>
      <c r="B25" s="306" t="s">
        <v>252</v>
      </c>
      <c r="C25" s="307" t="s">
        <v>253</v>
      </c>
    </row>
    <row r="26" spans="1:3" ht="20.100000000000001" customHeight="1">
      <c r="A26" s="300" t="s">
        <v>1275</v>
      </c>
      <c r="B26" s="306" t="s">
        <v>290</v>
      </c>
      <c r="C26" s="307" t="s">
        <v>1276</v>
      </c>
    </row>
    <row r="27" spans="1:3" ht="20.100000000000001" customHeight="1">
      <c r="A27" s="308"/>
      <c r="B27" s="308"/>
      <c r="C27" s="309" t="s">
        <v>254</v>
      </c>
    </row>
    <row r="28" spans="1:3" ht="20.100000000000001" customHeight="1">
      <c r="A28" s="298"/>
      <c r="B28" s="298">
        <v>2</v>
      </c>
      <c r="C28" s="299" t="s">
        <v>255</v>
      </c>
    </row>
    <row r="29" spans="1:3" ht="20.100000000000001" customHeight="1">
      <c r="A29" s="300" t="s">
        <v>256</v>
      </c>
      <c r="B29" s="310" t="s">
        <v>24</v>
      </c>
      <c r="C29" s="311" t="s">
        <v>256</v>
      </c>
    </row>
    <row r="30" spans="1:3" ht="20.100000000000001" customHeight="1">
      <c r="A30" s="300" t="s">
        <v>1221</v>
      </c>
      <c r="B30" s="310" t="s">
        <v>25</v>
      </c>
      <c r="C30" s="311" t="s">
        <v>257</v>
      </c>
    </row>
    <row r="31" spans="1:3" ht="20.100000000000001" customHeight="1">
      <c r="A31" s="300" t="s">
        <v>1277</v>
      </c>
      <c r="B31" s="310" t="s">
        <v>26</v>
      </c>
      <c r="C31" s="311" t="s">
        <v>1278</v>
      </c>
    </row>
    <row r="32" spans="1:3" ht="20.100000000000001" customHeight="1">
      <c r="A32" s="303" t="s">
        <v>1279</v>
      </c>
      <c r="B32" s="310" t="s">
        <v>292</v>
      </c>
      <c r="C32" s="311" t="s">
        <v>1280</v>
      </c>
    </row>
    <row r="33" spans="1:3" ht="20.100000000000001" customHeight="1">
      <c r="A33" s="304" t="s">
        <v>1281</v>
      </c>
      <c r="B33" s="310" t="s">
        <v>294</v>
      </c>
      <c r="C33" s="311" t="s">
        <v>295</v>
      </c>
    </row>
    <row r="34" spans="1:3" ht="20.100000000000001" customHeight="1">
      <c r="A34" s="300" t="s">
        <v>1282</v>
      </c>
      <c r="B34" s="310" t="s">
        <v>296</v>
      </c>
      <c r="C34" s="311" t="s">
        <v>297</v>
      </c>
    </row>
    <row r="35" spans="1:3" ht="20.100000000000001" customHeight="1">
      <c r="A35" s="300" t="s">
        <v>1283</v>
      </c>
      <c r="B35" s="310" t="s">
        <v>298</v>
      </c>
      <c r="C35" s="300" t="s">
        <v>1284</v>
      </c>
    </row>
    <row r="36" spans="1:3" ht="20.100000000000001" customHeight="1">
      <c r="A36" s="304" t="s">
        <v>1285</v>
      </c>
      <c r="B36" s="310" t="s">
        <v>298</v>
      </c>
      <c r="C36" s="300" t="s">
        <v>1284</v>
      </c>
    </row>
    <row r="37" spans="1:3" ht="20.100000000000001" customHeight="1">
      <c r="A37" s="300" t="s">
        <v>1284</v>
      </c>
      <c r="B37" s="310" t="s">
        <v>298</v>
      </c>
      <c r="C37" s="300" t="s">
        <v>1284</v>
      </c>
    </row>
    <row r="38" spans="1:3" ht="20.100000000000001" customHeight="1">
      <c r="A38" s="308"/>
      <c r="B38" s="308"/>
      <c r="C38" s="309" t="s">
        <v>258</v>
      </c>
    </row>
    <row r="39" spans="1:3" ht="20.100000000000001" customHeight="1">
      <c r="A39" s="298"/>
      <c r="B39" s="298">
        <v>3</v>
      </c>
      <c r="C39" s="299" t="s">
        <v>259</v>
      </c>
    </row>
    <row r="40" spans="1:3" ht="20.100000000000001" customHeight="1">
      <c r="A40" s="300" t="s">
        <v>1286</v>
      </c>
      <c r="B40" s="312" t="s">
        <v>27</v>
      </c>
      <c r="C40" s="313" t="s">
        <v>1287</v>
      </c>
    </row>
    <row r="41" spans="1:3" ht="20.100000000000001" customHeight="1">
      <c r="A41" s="300" t="s">
        <v>1288</v>
      </c>
      <c r="B41" s="312" t="s">
        <v>28</v>
      </c>
      <c r="C41" s="313" t="s">
        <v>1289</v>
      </c>
    </row>
    <row r="42" spans="1:3" ht="20.100000000000001" customHeight="1">
      <c r="A42" s="314"/>
      <c r="B42" s="312" t="s">
        <v>29</v>
      </c>
      <c r="C42" s="313" t="s">
        <v>1290</v>
      </c>
    </row>
    <row r="43" spans="1:3" ht="20.100000000000001" customHeight="1">
      <c r="A43" s="300" t="s">
        <v>1291</v>
      </c>
      <c r="B43" s="312" t="s">
        <v>30</v>
      </c>
      <c r="C43" s="313" t="s">
        <v>36</v>
      </c>
    </row>
    <row r="44" spans="1:3" ht="20.100000000000001" customHeight="1">
      <c r="A44" s="303" t="s">
        <v>1699</v>
      </c>
      <c r="B44" s="312" t="s">
        <v>31</v>
      </c>
      <c r="C44" s="313" t="s">
        <v>1292</v>
      </c>
    </row>
    <row r="45" spans="1:3" ht="20.100000000000001" customHeight="1">
      <c r="A45" s="304" t="s">
        <v>1293</v>
      </c>
      <c r="B45" s="312" t="s">
        <v>32</v>
      </c>
      <c r="C45" s="313" t="s">
        <v>1294</v>
      </c>
    </row>
    <row r="46" spans="1:3" ht="20.100000000000001" customHeight="1">
      <c r="A46" s="300" t="s">
        <v>1295</v>
      </c>
      <c r="B46" s="312" t="s">
        <v>32</v>
      </c>
      <c r="C46" s="313" t="s">
        <v>1294</v>
      </c>
    </row>
    <row r="47" spans="1:3" ht="20.100000000000001" customHeight="1">
      <c r="A47" s="300" t="s">
        <v>1296</v>
      </c>
      <c r="B47" s="312" t="s">
        <v>33</v>
      </c>
      <c r="C47" s="313" t="s">
        <v>262</v>
      </c>
    </row>
    <row r="48" spans="1:3" ht="20.100000000000001" customHeight="1">
      <c r="A48" s="300" t="s">
        <v>1297</v>
      </c>
      <c r="B48" s="312" t="s">
        <v>34</v>
      </c>
      <c r="C48" s="313" t="s">
        <v>1297</v>
      </c>
    </row>
    <row r="49" spans="1:3" ht="20.100000000000001" customHeight="1">
      <c r="A49" s="300" t="s">
        <v>1298</v>
      </c>
      <c r="B49" s="312" t="s">
        <v>35</v>
      </c>
      <c r="C49" s="313" t="s">
        <v>1299</v>
      </c>
    </row>
    <row r="50" spans="1:3" ht="20.100000000000001" customHeight="1">
      <c r="A50" s="300" t="s">
        <v>1300</v>
      </c>
      <c r="B50" s="312" t="s">
        <v>35</v>
      </c>
      <c r="C50" s="313" t="s">
        <v>1299</v>
      </c>
    </row>
    <row r="51" spans="1:3" ht="20.100000000000001" customHeight="1">
      <c r="A51" s="314"/>
      <c r="B51" s="312" t="s">
        <v>37</v>
      </c>
      <c r="C51" s="313" t="s">
        <v>1301</v>
      </c>
    </row>
    <row r="52" spans="1:3" ht="20.100000000000001" customHeight="1">
      <c r="A52" s="300" t="s">
        <v>1302</v>
      </c>
      <c r="B52" s="312" t="s">
        <v>265</v>
      </c>
      <c r="C52" s="313" t="s">
        <v>1303</v>
      </c>
    </row>
    <row r="53" spans="1:3" ht="20.100000000000001" customHeight="1">
      <c r="A53" s="300" t="s">
        <v>1304</v>
      </c>
      <c r="B53" s="312" t="s">
        <v>267</v>
      </c>
      <c r="C53" s="313" t="s">
        <v>264</v>
      </c>
    </row>
    <row r="54" spans="1:3" ht="20.100000000000001" customHeight="1">
      <c r="A54" s="300" t="s">
        <v>1700</v>
      </c>
      <c r="B54" s="312" t="s">
        <v>38</v>
      </c>
      <c r="C54" s="313" t="s">
        <v>46</v>
      </c>
    </row>
    <row r="55" spans="1:3" ht="20.100000000000001" customHeight="1">
      <c r="A55" s="300" t="s">
        <v>1862</v>
      </c>
      <c r="B55" s="312" t="s">
        <v>38</v>
      </c>
      <c r="C55" s="313" t="s">
        <v>46</v>
      </c>
    </row>
    <row r="56" spans="1:3" ht="20.100000000000001" customHeight="1">
      <c r="A56" s="300" t="s">
        <v>1305</v>
      </c>
      <c r="B56" s="312" t="s">
        <v>269</v>
      </c>
      <c r="C56" s="313" t="s">
        <v>1305</v>
      </c>
    </row>
    <row r="57" spans="1:3" ht="20.100000000000001" customHeight="1">
      <c r="A57" s="300" t="s">
        <v>1306</v>
      </c>
      <c r="B57" s="312" t="s">
        <v>269</v>
      </c>
      <c r="C57" s="313" t="s">
        <v>1306</v>
      </c>
    </row>
    <row r="58" spans="1:3" ht="20.100000000000001" customHeight="1">
      <c r="A58" s="300" t="s">
        <v>1523</v>
      </c>
      <c r="B58" s="312" t="s">
        <v>40</v>
      </c>
      <c r="C58" s="313" t="s">
        <v>1307</v>
      </c>
    </row>
    <row r="59" spans="1:3" ht="20.100000000000001" customHeight="1">
      <c r="A59" s="300" t="s">
        <v>304</v>
      </c>
      <c r="B59" s="312" t="s">
        <v>41</v>
      </c>
      <c r="C59" s="313" t="s">
        <v>304</v>
      </c>
    </row>
    <row r="60" spans="1:3" ht="20.100000000000001" customHeight="1">
      <c r="A60" s="300" t="s">
        <v>1308</v>
      </c>
      <c r="B60" s="312" t="s">
        <v>42</v>
      </c>
      <c r="C60" s="313" t="s">
        <v>1309</v>
      </c>
    </row>
    <row r="61" spans="1:3" ht="20.100000000000001" customHeight="1">
      <c r="A61" s="300" t="s">
        <v>1310</v>
      </c>
      <c r="B61" s="312" t="s">
        <v>45</v>
      </c>
      <c r="C61" s="313" t="s">
        <v>1310</v>
      </c>
    </row>
    <row r="62" spans="1:3" ht="20.100000000000001" customHeight="1">
      <c r="A62" s="300" t="s">
        <v>1222</v>
      </c>
      <c r="B62" s="312" t="s">
        <v>306</v>
      </c>
      <c r="C62" s="313" t="s">
        <v>39</v>
      </c>
    </row>
    <row r="63" spans="1:3" ht="20.100000000000001" customHeight="1">
      <c r="A63" s="314"/>
      <c r="B63" s="312" t="s">
        <v>307</v>
      </c>
      <c r="C63" s="313" t="s">
        <v>271</v>
      </c>
    </row>
    <row r="64" spans="1:3" ht="20.100000000000001" customHeight="1">
      <c r="A64" s="300" t="s">
        <v>1311</v>
      </c>
      <c r="B64" s="312" t="s">
        <v>308</v>
      </c>
      <c r="C64" s="300" t="s">
        <v>1311</v>
      </c>
    </row>
    <row r="65" spans="1:3" ht="20.100000000000001" customHeight="1">
      <c r="A65" s="300" t="s">
        <v>1312</v>
      </c>
      <c r="B65" s="312" t="s">
        <v>310</v>
      </c>
      <c r="C65" s="300" t="s">
        <v>1313</v>
      </c>
    </row>
    <row r="66" spans="1:3" ht="20.100000000000001" customHeight="1">
      <c r="A66" s="300" t="s">
        <v>1314</v>
      </c>
      <c r="B66" s="312" t="s">
        <v>312</v>
      </c>
      <c r="C66" s="300" t="s">
        <v>1314</v>
      </c>
    </row>
    <row r="67" spans="1:3" ht="20.100000000000001" customHeight="1">
      <c r="A67" s="314"/>
      <c r="B67" s="312" t="s">
        <v>314</v>
      </c>
      <c r="C67" s="313" t="s">
        <v>1315</v>
      </c>
    </row>
    <row r="68" spans="1:3" ht="20.100000000000001" customHeight="1">
      <c r="A68" s="300" t="s">
        <v>1701</v>
      </c>
      <c r="B68" s="312" t="s">
        <v>316</v>
      </c>
      <c r="C68" s="313" t="s">
        <v>270</v>
      </c>
    </row>
    <row r="69" spans="1:3" ht="20.100000000000001" customHeight="1">
      <c r="A69" s="300" t="s">
        <v>1316</v>
      </c>
      <c r="B69" s="312" t="s">
        <v>317</v>
      </c>
      <c r="C69" s="313" t="s">
        <v>318</v>
      </c>
    </row>
    <row r="70" spans="1:3" ht="20.100000000000001" customHeight="1">
      <c r="A70" s="300" t="s">
        <v>318</v>
      </c>
      <c r="B70" s="312" t="s">
        <v>317</v>
      </c>
      <c r="C70" s="313" t="s">
        <v>318</v>
      </c>
    </row>
    <row r="71" spans="1:3" ht="20.100000000000001" customHeight="1">
      <c r="A71" s="300" t="s">
        <v>1317</v>
      </c>
      <c r="B71" s="312" t="s">
        <v>319</v>
      </c>
      <c r="C71" s="313" t="s">
        <v>320</v>
      </c>
    </row>
    <row r="72" spans="1:3" ht="20.100000000000001" customHeight="1">
      <c r="A72" s="300" t="s">
        <v>1223</v>
      </c>
      <c r="B72" s="312" t="s">
        <v>321</v>
      </c>
      <c r="C72" s="313" t="s">
        <v>322</v>
      </c>
    </row>
    <row r="73" spans="1:3" ht="20.100000000000001" customHeight="1">
      <c r="A73" s="300" t="s">
        <v>1318</v>
      </c>
      <c r="B73" s="312" t="s">
        <v>323</v>
      </c>
      <c r="C73" s="313" t="s">
        <v>324</v>
      </c>
    </row>
    <row r="74" spans="1:3" ht="20.100000000000001" customHeight="1">
      <c r="A74" s="300" t="s">
        <v>1224</v>
      </c>
      <c r="B74" s="312" t="s">
        <v>325</v>
      </c>
      <c r="C74" s="313" t="s">
        <v>326</v>
      </c>
    </row>
    <row r="75" spans="1:3" ht="20.100000000000001" customHeight="1">
      <c r="A75" s="300" t="s">
        <v>226</v>
      </c>
      <c r="B75" s="312" t="s">
        <v>327</v>
      </c>
      <c r="C75" s="313" t="s">
        <v>226</v>
      </c>
    </row>
    <row r="76" spans="1:3" ht="20.100000000000001" customHeight="1">
      <c r="A76" s="300" t="s">
        <v>1865</v>
      </c>
      <c r="B76" s="312" t="s">
        <v>328</v>
      </c>
      <c r="C76" s="313" t="s">
        <v>1319</v>
      </c>
    </row>
    <row r="77" spans="1:3" ht="20.100000000000001" customHeight="1">
      <c r="A77" s="300" t="s">
        <v>1320</v>
      </c>
      <c r="B77" s="312" t="s">
        <v>1227</v>
      </c>
      <c r="C77" s="300" t="s">
        <v>1320</v>
      </c>
    </row>
    <row r="78" spans="1:3" ht="15">
      <c r="A78" s="300" t="s">
        <v>1228</v>
      </c>
      <c r="B78" s="312" t="s">
        <v>1229</v>
      </c>
      <c r="C78" s="300" t="s">
        <v>1228</v>
      </c>
    </row>
    <row r="79" spans="1:3" ht="15">
      <c r="A79" s="300" t="s">
        <v>1321</v>
      </c>
      <c r="B79" s="312" t="s">
        <v>1231</v>
      </c>
      <c r="C79" s="300" t="s">
        <v>1322</v>
      </c>
    </row>
    <row r="80" spans="1:3" ht="15">
      <c r="A80" s="300" t="s">
        <v>1323</v>
      </c>
      <c r="B80" s="312" t="s">
        <v>1233</v>
      </c>
      <c r="C80" s="300" t="s">
        <v>1324</v>
      </c>
    </row>
    <row r="81" spans="1:3" ht="15">
      <c r="A81" s="300" t="s">
        <v>1234</v>
      </c>
      <c r="B81" s="312" t="s">
        <v>1235</v>
      </c>
      <c r="C81" s="300" t="s">
        <v>1234</v>
      </c>
    </row>
    <row r="82" spans="1:3" ht="15">
      <c r="A82" s="300" t="s">
        <v>1325</v>
      </c>
      <c r="B82" s="312" t="s">
        <v>1235</v>
      </c>
      <c r="C82" s="300" t="s">
        <v>1325</v>
      </c>
    </row>
    <row r="83" spans="1:3" ht="15">
      <c r="A83" s="300" t="s">
        <v>1702</v>
      </c>
      <c r="B83" s="312" t="s">
        <v>1235</v>
      </c>
      <c r="C83" s="300" t="s">
        <v>1702</v>
      </c>
    </row>
    <row r="84" spans="1:3" ht="15">
      <c r="A84" s="300" t="s">
        <v>1703</v>
      </c>
      <c r="B84" s="312" t="s">
        <v>1235</v>
      </c>
      <c r="C84" s="300" t="s">
        <v>1703</v>
      </c>
    </row>
    <row r="85" spans="1:3" ht="15">
      <c r="A85" s="300" t="s">
        <v>1704</v>
      </c>
      <c r="B85" s="312" t="s">
        <v>1235</v>
      </c>
      <c r="C85" s="300" t="s">
        <v>1704</v>
      </c>
    </row>
    <row r="86" spans="1:3" ht="15">
      <c r="A86" s="300" t="s">
        <v>1705</v>
      </c>
      <c r="B86" s="312" t="s">
        <v>1235</v>
      </c>
      <c r="C86" s="300" t="s">
        <v>1706</v>
      </c>
    </row>
    <row r="87" spans="1:3" ht="15">
      <c r="A87" s="300" t="s">
        <v>1707</v>
      </c>
      <c r="B87" s="312" t="s">
        <v>1235</v>
      </c>
      <c r="C87" s="300" t="s">
        <v>1707</v>
      </c>
    </row>
    <row r="88" spans="1:3" ht="15">
      <c r="A88" s="300" t="s">
        <v>1326</v>
      </c>
      <c r="B88" s="312" t="s">
        <v>1237</v>
      </c>
      <c r="C88" s="300" t="s">
        <v>1326</v>
      </c>
    </row>
    <row r="89" spans="1:3" ht="15">
      <c r="A89" s="300" t="s">
        <v>1327</v>
      </c>
      <c r="B89" s="312" t="s">
        <v>1239</v>
      </c>
      <c r="C89" s="300" t="s">
        <v>1327</v>
      </c>
    </row>
    <row r="90" spans="1:3" ht="15">
      <c r="A90" s="300" t="s">
        <v>1328</v>
      </c>
      <c r="B90" s="312" t="s">
        <v>1241</v>
      </c>
      <c r="C90" s="300" t="s">
        <v>1328</v>
      </c>
    </row>
    <row r="91" spans="1:3" ht="15">
      <c r="A91" s="300" t="s">
        <v>1329</v>
      </c>
      <c r="B91" s="312" t="s">
        <v>1243</v>
      </c>
      <c r="C91" s="300" t="s">
        <v>1329</v>
      </c>
    </row>
    <row r="92" spans="1:3" ht="15">
      <c r="A92" s="300" t="s">
        <v>1330</v>
      </c>
      <c r="B92" s="312" t="s">
        <v>1245</v>
      </c>
      <c r="C92" s="300" t="s">
        <v>1330</v>
      </c>
    </row>
    <row r="93" spans="1:3" ht="15">
      <c r="A93" s="300" t="s">
        <v>1708</v>
      </c>
      <c r="B93" s="312" t="s">
        <v>1247</v>
      </c>
      <c r="C93" s="300" t="s">
        <v>1331</v>
      </c>
    </row>
    <row r="94" spans="1:3" ht="15">
      <c r="A94" s="300" t="s">
        <v>1709</v>
      </c>
      <c r="B94" s="312" t="s">
        <v>1247</v>
      </c>
      <c r="C94" s="300" t="s">
        <v>1331</v>
      </c>
    </row>
    <row r="95" spans="1:3" ht="15">
      <c r="A95" s="304" t="s">
        <v>1332</v>
      </c>
      <c r="B95" s="312" t="s">
        <v>1333</v>
      </c>
      <c r="C95" s="300" t="s">
        <v>1334</v>
      </c>
    </row>
    <row r="96" spans="1:3" ht="15">
      <c r="A96" s="300" t="s">
        <v>1335</v>
      </c>
      <c r="B96" s="312" t="s">
        <v>1333</v>
      </c>
      <c r="C96" s="300" t="s">
        <v>1334</v>
      </c>
    </row>
    <row r="97" spans="1:3" ht="15">
      <c r="A97" s="300" t="s">
        <v>1710</v>
      </c>
      <c r="B97" s="312" t="s">
        <v>1333</v>
      </c>
      <c r="C97" s="300" t="s">
        <v>1336</v>
      </c>
    </row>
    <row r="98" spans="1:3" ht="15">
      <c r="A98" s="300" t="s">
        <v>1337</v>
      </c>
      <c r="B98" s="312" t="s">
        <v>1248</v>
      </c>
      <c r="C98" s="307" t="s">
        <v>253</v>
      </c>
    </row>
    <row r="99" spans="1:3" ht="30.75" customHeight="1">
      <c r="A99" s="300" t="s">
        <v>1338</v>
      </c>
      <c r="B99" s="312" t="s">
        <v>1248</v>
      </c>
      <c r="C99" s="307" t="s">
        <v>253</v>
      </c>
    </row>
    <row r="100" spans="1:3" ht="20.25" customHeight="1">
      <c r="A100" s="304" t="s">
        <v>1711</v>
      </c>
      <c r="B100" s="312" t="s">
        <v>1248</v>
      </c>
      <c r="C100" s="307" t="s">
        <v>1712</v>
      </c>
    </row>
    <row r="101" spans="1:3" ht="25.5" customHeight="1">
      <c r="A101" s="300" t="s">
        <v>1339</v>
      </c>
      <c r="B101" s="312" t="s">
        <v>1248</v>
      </c>
      <c r="C101" s="307" t="s">
        <v>253</v>
      </c>
    </row>
    <row r="102" spans="1:3" ht="15">
      <c r="A102" s="300" t="s">
        <v>1713</v>
      </c>
      <c r="B102" s="312" t="s">
        <v>1714</v>
      </c>
      <c r="C102" s="307" t="s">
        <v>1715</v>
      </c>
    </row>
    <row r="103" spans="1:3" ht="15">
      <c r="A103" s="308"/>
      <c r="B103" s="308"/>
      <c r="C103" s="309" t="s">
        <v>272</v>
      </c>
    </row>
    <row r="104" spans="1:3" ht="15">
      <c r="A104" s="298"/>
      <c r="B104" s="298">
        <v>4</v>
      </c>
      <c r="C104" s="299" t="s">
        <v>273</v>
      </c>
    </row>
    <row r="105" spans="1:3" ht="15">
      <c r="A105" s="300" t="s">
        <v>1340</v>
      </c>
      <c r="B105" s="315" t="s">
        <v>47</v>
      </c>
      <c r="C105" s="316" t="s">
        <v>1341</v>
      </c>
    </row>
    <row r="106" spans="1:3" ht="15">
      <c r="A106" s="300" t="s">
        <v>1342</v>
      </c>
      <c r="B106" s="315" t="s">
        <v>48</v>
      </c>
      <c r="C106" s="316" t="s">
        <v>1343</v>
      </c>
    </row>
    <row r="107" spans="1:3" ht="15">
      <c r="A107" s="300" t="s">
        <v>1342</v>
      </c>
      <c r="B107" s="315" t="s">
        <v>49</v>
      </c>
      <c r="C107" s="316" t="s">
        <v>276</v>
      </c>
    </row>
    <row r="108" spans="1:3" ht="15">
      <c r="A108" s="300" t="s">
        <v>1344</v>
      </c>
      <c r="B108" s="315" t="s">
        <v>50</v>
      </c>
      <c r="C108" s="316" t="s">
        <v>1345</v>
      </c>
    </row>
    <row r="109" spans="1:3" ht="15">
      <c r="A109" s="300"/>
      <c r="B109" s="315" t="s">
        <v>51</v>
      </c>
      <c r="C109" s="316" t="s">
        <v>278</v>
      </c>
    </row>
    <row r="110" spans="1:3" ht="15">
      <c r="A110" s="300" t="s">
        <v>1346</v>
      </c>
      <c r="B110" s="315" t="s">
        <v>52</v>
      </c>
      <c r="C110" s="316" t="s">
        <v>1347</v>
      </c>
    </row>
    <row r="111" spans="1:3" ht="15">
      <c r="A111" s="300" t="s">
        <v>329</v>
      </c>
      <c r="B111" s="315" t="s">
        <v>280</v>
      </c>
      <c r="C111" s="316" t="s">
        <v>1348</v>
      </c>
    </row>
    <row r="112" spans="1:3" ht="15">
      <c r="A112" s="300" t="s">
        <v>1850</v>
      </c>
      <c r="B112" s="315" t="s">
        <v>330</v>
      </c>
      <c r="C112" s="300" t="s">
        <v>1850</v>
      </c>
    </row>
    <row r="113" spans="1:3" ht="15">
      <c r="A113" s="300" t="s">
        <v>1716</v>
      </c>
      <c r="B113" s="315" t="s">
        <v>330</v>
      </c>
      <c r="C113" s="316" t="s">
        <v>331</v>
      </c>
    </row>
    <row r="114" spans="1:3" ht="15">
      <c r="A114" s="300" t="s">
        <v>1350</v>
      </c>
      <c r="B114" s="315" t="s">
        <v>332</v>
      </c>
      <c r="C114" s="300" t="s">
        <v>1350</v>
      </c>
    </row>
    <row r="115" spans="1:3" ht="15">
      <c r="A115" s="300" t="s">
        <v>1349</v>
      </c>
      <c r="B115" s="315" t="s">
        <v>332</v>
      </c>
      <c r="C115" s="316" t="s">
        <v>1349</v>
      </c>
    </row>
    <row r="116" spans="1:3" ht="15">
      <c r="A116" s="300" t="s">
        <v>1717</v>
      </c>
      <c r="B116" s="305" t="s">
        <v>1249</v>
      </c>
      <c r="C116" s="300" t="s">
        <v>1718</v>
      </c>
    </row>
    <row r="117" spans="1:3" ht="15">
      <c r="A117" s="375" t="s">
        <v>1719</v>
      </c>
      <c r="B117" s="305" t="s">
        <v>1250</v>
      </c>
      <c r="C117" s="300" t="s">
        <v>1719</v>
      </c>
    </row>
    <row r="118" spans="1:3" ht="15">
      <c r="A118" s="376" t="s">
        <v>1720</v>
      </c>
      <c r="B118" s="305" t="s">
        <v>1251</v>
      </c>
      <c r="C118" s="376" t="s">
        <v>1720</v>
      </c>
    </row>
    <row r="119" spans="1:3" ht="20.100000000000001" customHeight="1">
      <c r="A119" s="300" t="s">
        <v>1721</v>
      </c>
      <c r="B119" s="305" t="s">
        <v>1252</v>
      </c>
      <c r="C119" s="307" t="s">
        <v>1722</v>
      </c>
    </row>
    <row r="120" spans="1:3" ht="20.100000000000001" customHeight="1">
      <c r="A120" s="376" t="s">
        <v>1866</v>
      </c>
      <c r="B120" s="305" t="s">
        <v>1253</v>
      </c>
      <c r="C120" s="307" t="s">
        <v>253</v>
      </c>
    </row>
    <row r="121" spans="1:3" ht="20.100000000000001" customHeight="1">
      <c r="A121" s="305"/>
      <c r="B121" s="305" t="s">
        <v>1254</v>
      </c>
      <c r="C121" s="307" t="s">
        <v>281</v>
      </c>
    </row>
    <row r="122" spans="1:3" ht="15">
      <c r="A122" s="308"/>
      <c r="B122" s="308"/>
      <c r="C122" s="309" t="s">
        <v>281</v>
      </c>
    </row>
    <row r="123" spans="1:3" ht="15">
      <c r="A123" s="308"/>
      <c r="B123" s="308" t="s">
        <v>8</v>
      </c>
      <c r="C123" s="309" t="s">
        <v>282</v>
      </c>
    </row>
    <row r="124" spans="1:3" ht="15">
      <c r="A124" s="308"/>
      <c r="B124" s="308" t="s">
        <v>43</v>
      </c>
      <c r="C124" s="309" t="s">
        <v>44</v>
      </c>
    </row>
    <row r="125" spans="1:3" ht="15">
      <c r="B125" s="509" t="s">
        <v>283</v>
      </c>
      <c r="C125" s="510"/>
    </row>
    <row r="126" spans="1:3" ht="15">
      <c r="B126" s="511" t="s">
        <v>284</v>
      </c>
      <c r="C126" s="512"/>
    </row>
    <row r="127" spans="1:3" ht="15">
      <c r="B127" s="511" t="s">
        <v>285</v>
      </c>
      <c r="C127" s="512"/>
    </row>
  </sheetData>
  <mergeCells count="6">
    <mergeCell ref="B125:C125"/>
    <mergeCell ref="B126:C126"/>
    <mergeCell ref="B127:C127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O1" workbookViewId="0">
      <selection activeCell="P2" sqref="P2"/>
    </sheetView>
  </sheetViews>
  <sheetFormatPr defaultRowHeight="15"/>
  <cols>
    <col min="1" max="1" width="31.85546875" style="378" bestFit="1" customWidth="1"/>
    <col min="2" max="2" width="25.140625" style="378" bestFit="1" customWidth="1"/>
    <col min="3" max="3" width="55.28515625" style="378" bestFit="1" customWidth="1"/>
    <col min="4" max="4" width="63.5703125" style="378" bestFit="1" customWidth="1"/>
    <col min="5" max="5" width="76.28515625" style="378" bestFit="1" customWidth="1"/>
    <col min="6" max="7" width="14.42578125" style="378" bestFit="1" customWidth="1"/>
    <col min="8" max="8" width="20.5703125" style="378" bestFit="1" customWidth="1"/>
    <col min="9" max="9" width="27" style="378" bestFit="1" customWidth="1"/>
    <col min="10" max="10" width="20.7109375" style="378" bestFit="1" customWidth="1"/>
    <col min="11" max="11" width="22.28515625" style="378" bestFit="1" customWidth="1"/>
    <col min="12" max="12" width="14.42578125" style="378" bestFit="1" customWidth="1"/>
    <col min="13" max="13" width="18" style="378" bestFit="1" customWidth="1"/>
    <col min="14" max="14" width="20.5703125" style="378" bestFit="1" customWidth="1"/>
    <col min="15" max="15" width="157.5703125" style="378" bestFit="1" customWidth="1"/>
    <col min="16" max="16" width="25.42578125" style="378" bestFit="1" customWidth="1"/>
    <col min="17" max="16384" width="9.140625" style="378"/>
  </cols>
  <sheetData>
    <row r="1" spans="1:16" ht="20.100000000000001" customHeight="1">
      <c r="A1" s="377" t="s">
        <v>1524</v>
      </c>
      <c r="B1" s="377" t="s">
        <v>1525</v>
      </c>
      <c r="C1" s="377" t="s">
        <v>1723</v>
      </c>
      <c r="D1" s="377" t="s">
        <v>56</v>
      </c>
      <c r="E1" s="377" t="s">
        <v>1526</v>
      </c>
      <c r="F1" s="377" t="s">
        <v>59</v>
      </c>
      <c r="G1" s="377" t="s">
        <v>59</v>
      </c>
      <c r="H1" s="377" t="s">
        <v>1527</v>
      </c>
      <c r="I1" s="377" t="s">
        <v>1528</v>
      </c>
      <c r="J1" s="377" t="s">
        <v>1724</v>
      </c>
      <c r="K1" s="377" t="s">
        <v>1529</v>
      </c>
      <c r="L1" s="377" t="s">
        <v>1530</v>
      </c>
      <c r="M1" s="377" t="s">
        <v>1531</v>
      </c>
      <c r="N1" s="377" t="s">
        <v>1532</v>
      </c>
      <c r="O1" s="377" t="s">
        <v>1255</v>
      </c>
      <c r="P1" s="377" t="s">
        <v>1533</v>
      </c>
    </row>
    <row r="2" spans="1:16" s="383" customFormat="1" ht="20.100000000000001" customHeight="1">
      <c r="A2" s="378" t="s">
        <v>1725</v>
      </c>
      <c r="B2" s="378" t="s">
        <v>1725</v>
      </c>
      <c r="C2" s="378" t="s">
        <v>1865</v>
      </c>
      <c r="D2" s="379" t="s">
        <v>1726</v>
      </c>
      <c r="E2" s="379" t="s">
        <v>1365</v>
      </c>
      <c r="F2" s="380"/>
      <c r="G2" s="380">
        <v>-47500</v>
      </c>
      <c r="H2" s="381">
        <v>2793939.49</v>
      </c>
      <c r="I2" s="378" t="s">
        <v>1727</v>
      </c>
      <c r="J2" s="378" t="s">
        <v>1728</v>
      </c>
      <c r="K2" s="380">
        <v>-47500</v>
      </c>
      <c r="L2" s="382">
        <v>0</v>
      </c>
      <c r="M2" s="382">
        <v>0</v>
      </c>
      <c r="N2" s="378" t="s">
        <v>1725</v>
      </c>
      <c r="O2" s="378" t="s">
        <v>1729</v>
      </c>
      <c r="P2" s="378" t="s">
        <v>1534</v>
      </c>
    </row>
    <row r="3" spans="1:16" s="523" customFormat="1" ht="20.100000000000001" customHeight="1">
      <c r="A3" s="518" t="s">
        <v>1737</v>
      </c>
      <c r="B3" s="518" t="s">
        <v>1738</v>
      </c>
      <c r="C3" s="518" t="s">
        <v>1850</v>
      </c>
      <c r="D3" s="519" t="s">
        <v>1741</v>
      </c>
      <c r="E3" s="519" t="s">
        <v>453</v>
      </c>
      <c r="F3" s="520">
        <v>22348.42</v>
      </c>
      <c r="G3" s="520"/>
      <c r="H3" s="521">
        <v>1702358.43</v>
      </c>
      <c r="I3" s="518" t="s">
        <v>1851</v>
      </c>
      <c r="J3" s="518" t="s">
        <v>1728</v>
      </c>
      <c r="K3" s="521">
        <v>22348.42</v>
      </c>
      <c r="L3" s="522">
        <v>0</v>
      </c>
      <c r="M3" s="522">
        <v>0</v>
      </c>
      <c r="N3" s="518" t="s">
        <v>1733</v>
      </c>
      <c r="O3" s="518" t="s">
        <v>1256</v>
      </c>
      <c r="P3" s="518" t="s">
        <v>1534</v>
      </c>
    </row>
    <row r="4" spans="1:16" s="523" customFormat="1" ht="20.100000000000001" customHeight="1">
      <c r="A4" s="518" t="s">
        <v>1734</v>
      </c>
      <c r="B4" s="518" t="s">
        <v>1731</v>
      </c>
      <c r="C4" s="518" t="s">
        <v>1694</v>
      </c>
      <c r="D4" s="519" t="s">
        <v>1852</v>
      </c>
      <c r="E4" s="519" t="s">
        <v>1853</v>
      </c>
      <c r="F4" s="524"/>
      <c r="G4" s="524">
        <v>-2100</v>
      </c>
      <c r="H4" s="521">
        <v>1745693.13</v>
      </c>
      <c r="I4" s="518" t="s">
        <v>1851</v>
      </c>
      <c r="J4" s="518" t="s">
        <v>1854</v>
      </c>
      <c r="K4" s="525">
        <v>-2100</v>
      </c>
      <c r="L4" s="522">
        <v>0</v>
      </c>
      <c r="M4" s="522">
        <v>0</v>
      </c>
      <c r="N4" s="518" t="s">
        <v>1733</v>
      </c>
      <c r="O4" s="518" t="s">
        <v>1855</v>
      </c>
      <c r="P4" s="518" t="s">
        <v>1538</v>
      </c>
    </row>
    <row r="5" spans="1:16" s="383" customFormat="1" ht="20.100000000000001" customHeight="1">
      <c r="A5" s="378" t="s">
        <v>1730</v>
      </c>
      <c r="B5" s="378" t="s">
        <v>1731</v>
      </c>
      <c r="C5" s="378" t="s">
        <v>1314</v>
      </c>
      <c r="D5" s="379" t="s">
        <v>1732</v>
      </c>
      <c r="E5" s="379" t="s">
        <v>384</v>
      </c>
      <c r="F5" s="380"/>
      <c r="G5" s="380">
        <v>-3660</v>
      </c>
      <c r="H5" s="381">
        <v>2704438.4</v>
      </c>
      <c r="I5" s="378" t="s">
        <v>1727</v>
      </c>
      <c r="J5" s="378" t="s">
        <v>1728</v>
      </c>
      <c r="K5" s="380">
        <v>-3660</v>
      </c>
      <c r="L5" s="382">
        <v>0</v>
      </c>
      <c r="M5" s="382">
        <v>0</v>
      </c>
      <c r="N5" s="378" t="s">
        <v>1733</v>
      </c>
      <c r="O5" s="378" t="s">
        <v>1256</v>
      </c>
      <c r="P5" s="378" t="s">
        <v>1534</v>
      </c>
    </row>
    <row r="6" spans="1:16" s="383" customFormat="1" ht="20.100000000000001" customHeight="1">
      <c r="A6" s="378" t="s">
        <v>1734</v>
      </c>
      <c r="B6" s="378" t="s">
        <v>1731</v>
      </c>
      <c r="C6" s="378" t="s">
        <v>1263</v>
      </c>
      <c r="D6" s="379" t="s">
        <v>1735</v>
      </c>
      <c r="E6" s="379" t="s">
        <v>453</v>
      </c>
      <c r="F6" s="380"/>
      <c r="G6" s="380">
        <v>-208074.02</v>
      </c>
      <c r="H6" s="381">
        <v>2496364.38</v>
      </c>
      <c r="I6" s="378" t="s">
        <v>1727</v>
      </c>
      <c r="J6" s="378" t="s">
        <v>1728</v>
      </c>
      <c r="K6" s="380">
        <v>-208074.02</v>
      </c>
      <c r="L6" s="382">
        <v>0</v>
      </c>
      <c r="M6" s="382">
        <v>0</v>
      </c>
      <c r="N6" s="378" t="s">
        <v>1733</v>
      </c>
      <c r="O6" s="378" t="s">
        <v>1256</v>
      </c>
      <c r="P6" s="378" t="s">
        <v>1534</v>
      </c>
    </row>
    <row r="7" spans="1:16" s="383" customFormat="1" ht="20.100000000000001" customHeight="1">
      <c r="A7" s="378" t="s">
        <v>1733</v>
      </c>
      <c r="B7" s="378" t="s">
        <v>1731</v>
      </c>
      <c r="C7" s="378" t="s">
        <v>1311</v>
      </c>
      <c r="D7" s="379" t="s">
        <v>1736</v>
      </c>
      <c r="E7" s="379" t="s">
        <v>1365</v>
      </c>
      <c r="F7" s="380"/>
      <c r="G7" s="380">
        <v>-322081.81</v>
      </c>
      <c r="H7" s="381">
        <v>1288798.1200000001</v>
      </c>
      <c r="I7" s="378" t="s">
        <v>1727</v>
      </c>
      <c r="J7" s="378" t="s">
        <v>1728</v>
      </c>
      <c r="K7" s="380">
        <v>-322081.81</v>
      </c>
      <c r="L7" s="382">
        <v>0</v>
      </c>
      <c r="M7" s="382">
        <v>0</v>
      </c>
      <c r="N7" s="378" t="s">
        <v>1733</v>
      </c>
      <c r="O7" s="378" t="s">
        <v>1256</v>
      </c>
      <c r="P7" s="378" t="s">
        <v>1534</v>
      </c>
    </row>
    <row r="8" spans="1:16" s="383" customFormat="1" ht="20.100000000000001" customHeight="1">
      <c r="A8" s="378" t="s">
        <v>1737</v>
      </c>
      <c r="B8" s="378" t="s">
        <v>1738</v>
      </c>
      <c r="C8" s="378" t="s">
        <v>1234</v>
      </c>
      <c r="D8" s="379" t="s">
        <v>1739</v>
      </c>
      <c r="E8" s="379" t="s">
        <v>1366</v>
      </c>
      <c r="F8" s="381">
        <v>469504.57</v>
      </c>
      <c r="G8" s="381"/>
      <c r="H8" s="381">
        <v>1758302.69</v>
      </c>
      <c r="I8" s="378" t="s">
        <v>1727</v>
      </c>
      <c r="J8" s="378" t="s">
        <v>1728</v>
      </c>
      <c r="K8" s="381">
        <v>469504.57</v>
      </c>
      <c r="L8" s="382">
        <v>0</v>
      </c>
      <c r="M8" s="382">
        <v>0</v>
      </c>
      <c r="N8" s="378" t="s">
        <v>1733</v>
      </c>
      <c r="O8" s="378" t="s">
        <v>1740</v>
      </c>
      <c r="P8" s="378" t="s">
        <v>1534</v>
      </c>
    </row>
    <row r="9" spans="1:16" s="383" customFormat="1" ht="20.100000000000001" customHeight="1">
      <c r="A9" s="378" t="s">
        <v>1733</v>
      </c>
      <c r="B9" s="378" t="s">
        <v>1738</v>
      </c>
      <c r="C9" s="378" t="s">
        <v>1716</v>
      </c>
      <c r="D9" s="379" t="s">
        <v>1741</v>
      </c>
      <c r="E9" s="379" t="s">
        <v>453</v>
      </c>
      <c r="F9" s="380"/>
      <c r="G9" s="380">
        <v>-22348.42</v>
      </c>
      <c r="H9" s="381">
        <v>1715374.27</v>
      </c>
      <c r="I9" s="378" t="s">
        <v>1727</v>
      </c>
      <c r="J9" s="378" t="s">
        <v>1728</v>
      </c>
      <c r="K9" s="380">
        <v>-22348.42</v>
      </c>
      <c r="L9" s="382">
        <v>0</v>
      </c>
      <c r="M9" s="382">
        <v>0</v>
      </c>
      <c r="N9" s="378" t="s">
        <v>1733</v>
      </c>
      <c r="O9" s="378" t="s">
        <v>1256</v>
      </c>
      <c r="P9" s="378" t="s">
        <v>1534</v>
      </c>
    </row>
    <row r="10" spans="1:16" s="383" customFormat="1" ht="20.100000000000001" customHeight="1">
      <c r="A10" s="378" t="s">
        <v>1730</v>
      </c>
      <c r="B10" s="378" t="s">
        <v>1725</v>
      </c>
      <c r="C10" s="378" t="s">
        <v>1710</v>
      </c>
      <c r="D10" s="379" t="s">
        <v>1726</v>
      </c>
      <c r="E10" s="379" t="s">
        <v>1365</v>
      </c>
      <c r="F10" s="381">
        <v>47500</v>
      </c>
      <c r="G10" s="381"/>
      <c r="H10" s="381">
        <v>1747793.13</v>
      </c>
      <c r="I10" s="378" t="s">
        <v>1727</v>
      </c>
      <c r="J10" s="378" t="s">
        <v>1728</v>
      </c>
      <c r="K10" s="381">
        <v>47500</v>
      </c>
      <c r="L10" s="382">
        <v>0</v>
      </c>
      <c r="M10" s="382">
        <v>0</v>
      </c>
      <c r="N10" s="378" t="s">
        <v>1733</v>
      </c>
      <c r="O10" s="378" t="s">
        <v>1256</v>
      </c>
      <c r="P10" s="378" t="s">
        <v>1534</v>
      </c>
    </row>
    <row r="11" spans="1:16" s="383" customFormat="1" ht="20.100000000000001" customHeight="1">
      <c r="A11" s="378" t="s">
        <v>1730</v>
      </c>
      <c r="B11" s="378" t="s">
        <v>1730</v>
      </c>
      <c r="C11" s="378" t="s">
        <v>329</v>
      </c>
      <c r="D11" s="379" t="s">
        <v>1257</v>
      </c>
      <c r="E11" s="379" t="s">
        <v>644</v>
      </c>
      <c r="F11" s="380"/>
      <c r="G11" s="380">
        <v>-10</v>
      </c>
      <c r="H11" s="381">
        <v>4961135.8899999997</v>
      </c>
      <c r="I11" s="378" t="s">
        <v>1727</v>
      </c>
      <c r="J11" s="378" t="s">
        <v>1728</v>
      </c>
      <c r="K11" s="380">
        <v>-10</v>
      </c>
      <c r="L11" s="382">
        <v>0</v>
      </c>
      <c r="M11" s="382">
        <v>0</v>
      </c>
      <c r="N11" s="378" t="s">
        <v>1730</v>
      </c>
      <c r="O11" s="378" t="s">
        <v>1256</v>
      </c>
      <c r="P11" s="378" t="s">
        <v>1535</v>
      </c>
    </row>
    <row r="12" spans="1:16" s="523" customFormat="1" ht="20.100000000000001" customHeight="1">
      <c r="A12" s="518" t="s">
        <v>1730</v>
      </c>
      <c r="B12" s="518" t="s">
        <v>1730</v>
      </c>
      <c r="C12" s="518" t="s">
        <v>329</v>
      </c>
      <c r="D12" s="519" t="s">
        <v>1257</v>
      </c>
      <c r="E12" s="519" t="s">
        <v>644</v>
      </c>
      <c r="F12" s="524"/>
      <c r="G12" s="524">
        <v>-10</v>
      </c>
      <c r="H12" s="521">
        <v>1728148.5</v>
      </c>
      <c r="I12" s="518" t="s">
        <v>1851</v>
      </c>
      <c r="J12" s="518" t="s">
        <v>1854</v>
      </c>
      <c r="K12" s="525">
        <v>-10</v>
      </c>
      <c r="L12" s="522">
        <v>0</v>
      </c>
      <c r="M12" s="522">
        <v>0</v>
      </c>
      <c r="N12" s="518" t="s">
        <v>1730</v>
      </c>
      <c r="O12" s="518" t="s">
        <v>1256</v>
      </c>
      <c r="P12" s="518" t="s">
        <v>1535</v>
      </c>
    </row>
    <row r="13" spans="1:16" s="383" customFormat="1" ht="20.100000000000001" customHeight="1">
      <c r="A13" s="378" t="s">
        <v>1734</v>
      </c>
      <c r="B13" s="378" t="s">
        <v>1725</v>
      </c>
      <c r="C13" s="378" t="s">
        <v>1523</v>
      </c>
      <c r="D13" s="379" t="s">
        <v>1742</v>
      </c>
      <c r="E13" s="379" t="s">
        <v>1489</v>
      </c>
      <c r="F13" s="380"/>
      <c r="G13" s="380">
        <v>-655</v>
      </c>
      <c r="H13" s="381">
        <v>5003394.63</v>
      </c>
      <c r="I13" s="378" t="s">
        <v>1727</v>
      </c>
      <c r="J13" s="378" t="s">
        <v>1728</v>
      </c>
      <c r="K13" s="380">
        <v>-655</v>
      </c>
      <c r="L13" s="382">
        <v>0</v>
      </c>
      <c r="M13" s="382">
        <v>0</v>
      </c>
      <c r="N13" s="378" t="s">
        <v>1734</v>
      </c>
      <c r="O13" s="378" t="s">
        <v>1256</v>
      </c>
      <c r="P13" s="378" t="s">
        <v>1534</v>
      </c>
    </row>
    <row r="14" spans="1:16" s="383" customFormat="1" ht="20.100000000000001" customHeight="1">
      <c r="A14" s="378" t="s">
        <v>1734</v>
      </c>
      <c r="B14" s="378" t="s">
        <v>1731</v>
      </c>
      <c r="C14" s="378" t="s">
        <v>1320</v>
      </c>
      <c r="D14" s="379" t="s">
        <v>1743</v>
      </c>
      <c r="E14" s="379" t="s">
        <v>1640</v>
      </c>
      <c r="F14" s="380"/>
      <c r="G14" s="380">
        <v>-1850</v>
      </c>
      <c r="H14" s="381">
        <v>5001544.63</v>
      </c>
      <c r="I14" s="378" t="s">
        <v>1727</v>
      </c>
      <c r="J14" s="378" t="s">
        <v>1728</v>
      </c>
      <c r="K14" s="380">
        <v>-1850</v>
      </c>
      <c r="L14" s="382">
        <v>0</v>
      </c>
      <c r="M14" s="382">
        <v>0</v>
      </c>
      <c r="N14" s="378" t="s">
        <v>1734</v>
      </c>
      <c r="O14" s="378" t="s">
        <v>1256</v>
      </c>
      <c r="P14" s="378" t="s">
        <v>1534</v>
      </c>
    </row>
    <row r="15" spans="1:16" s="383" customFormat="1" ht="20.100000000000001" customHeight="1">
      <c r="A15" s="378" t="s">
        <v>1734</v>
      </c>
      <c r="B15" s="378" t="s">
        <v>1730</v>
      </c>
      <c r="C15" s="378" t="s">
        <v>1221</v>
      </c>
      <c r="D15" s="379" t="s">
        <v>1744</v>
      </c>
      <c r="E15" s="379" t="s">
        <v>1745</v>
      </c>
      <c r="F15" s="380"/>
      <c r="G15" s="380">
        <v>-587.5</v>
      </c>
      <c r="H15" s="381">
        <v>5000957.13</v>
      </c>
      <c r="I15" s="378" t="s">
        <v>1727</v>
      </c>
      <c r="J15" s="378" t="s">
        <v>1728</v>
      </c>
      <c r="K15" s="380">
        <v>-587.5</v>
      </c>
      <c r="L15" s="382">
        <v>0</v>
      </c>
      <c r="M15" s="382">
        <v>0</v>
      </c>
      <c r="N15" s="378" t="s">
        <v>1734</v>
      </c>
      <c r="O15" s="378" t="s">
        <v>1256</v>
      </c>
      <c r="P15" s="378" t="s">
        <v>1534</v>
      </c>
    </row>
    <row r="16" spans="1:16" s="383" customFormat="1" ht="20.100000000000001" customHeight="1">
      <c r="A16" s="378" t="s">
        <v>1734</v>
      </c>
      <c r="B16" s="378" t="s">
        <v>1734</v>
      </c>
      <c r="C16" s="378" t="s">
        <v>329</v>
      </c>
      <c r="D16" s="379" t="s">
        <v>1257</v>
      </c>
      <c r="E16" s="379" t="s">
        <v>644</v>
      </c>
      <c r="F16" s="380"/>
      <c r="G16" s="380">
        <v>-12</v>
      </c>
      <c r="H16" s="381">
        <v>4209571.29</v>
      </c>
      <c r="I16" s="378" t="s">
        <v>1727</v>
      </c>
      <c r="J16" s="378" t="s">
        <v>1728</v>
      </c>
      <c r="K16" s="380">
        <v>-12</v>
      </c>
      <c r="L16" s="382">
        <v>0</v>
      </c>
      <c r="M16" s="382">
        <v>0</v>
      </c>
      <c r="N16" s="378" t="s">
        <v>1734</v>
      </c>
      <c r="O16" s="378" t="s">
        <v>1256</v>
      </c>
      <c r="P16" s="378" t="s">
        <v>1535</v>
      </c>
    </row>
    <row r="17" spans="1:16" s="383" customFormat="1" ht="20.100000000000001" customHeight="1">
      <c r="A17" s="378" t="s">
        <v>1734</v>
      </c>
      <c r="B17" s="378" t="s">
        <v>1734</v>
      </c>
      <c r="C17" s="378" t="s">
        <v>329</v>
      </c>
      <c r="D17" s="379" t="s">
        <v>1257</v>
      </c>
      <c r="E17" s="379" t="s">
        <v>644</v>
      </c>
      <c r="F17" s="380"/>
      <c r="G17" s="380">
        <v>-12</v>
      </c>
      <c r="H17" s="381">
        <v>4209559.29</v>
      </c>
      <c r="I17" s="378" t="s">
        <v>1727</v>
      </c>
      <c r="J17" s="378" t="s">
        <v>1728</v>
      </c>
      <c r="K17" s="380">
        <v>-12</v>
      </c>
      <c r="L17" s="382">
        <v>0</v>
      </c>
      <c r="M17" s="382">
        <v>0</v>
      </c>
      <c r="N17" s="378" t="s">
        <v>1734</v>
      </c>
      <c r="O17" s="378" t="s">
        <v>1256</v>
      </c>
      <c r="P17" s="378" t="s">
        <v>1535</v>
      </c>
    </row>
    <row r="18" spans="1:16" s="383" customFormat="1" ht="20.100000000000001" customHeight="1">
      <c r="A18" s="378" t="s">
        <v>1734</v>
      </c>
      <c r="B18" s="378" t="s">
        <v>1734</v>
      </c>
      <c r="C18" s="378" t="s">
        <v>329</v>
      </c>
      <c r="D18" s="379" t="s">
        <v>1257</v>
      </c>
      <c r="E18" s="379" t="s">
        <v>644</v>
      </c>
      <c r="F18" s="380"/>
      <c r="G18" s="380">
        <v>-326.39999999999998</v>
      </c>
      <c r="H18" s="381">
        <v>4209232.8899999997</v>
      </c>
      <c r="I18" s="378" t="s">
        <v>1727</v>
      </c>
      <c r="J18" s="378" t="s">
        <v>1728</v>
      </c>
      <c r="K18" s="380">
        <v>-326.39999999999998</v>
      </c>
      <c r="L18" s="382">
        <v>0</v>
      </c>
      <c r="M18" s="382">
        <v>0</v>
      </c>
      <c r="N18" s="378" t="s">
        <v>1734</v>
      </c>
      <c r="O18" s="378" t="s">
        <v>1256</v>
      </c>
      <c r="P18" s="378" t="s">
        <v>1535</v>
      </c>
    </row>
    <row r="19" spans="1:16" s="383" customFormat="1" ht="20.100000000000001" customHeight="1">
      <c r="A19" s="378" t="s">
        <v>1734</v>
      </c>
      <c r="B19" s="378" t="s">
        <v>1731</v>
      </c>
      <c r="C19" s="378" t="s">
        <v>1704</v>
      </c>
      <c r="D19" s="379" t="s">
        <v>1746</v>
      </c>
      <c r="E19" s="379" t="s">
        <v>1366</v>
      </c>
      <c r="F19" s="381">
        <v>28379.78</v>
      </c>
      <c r="G19" s="381"/>
      <c r="H19" s="381">
        <v>4410809.6900000004</v>
      </c>
      <c r="I19" s="378" t="s">
        <v>1727</v>
      </c>
      <c r="J19" s="378" t="s">
        <v>1728</v>
      </c>
      <c r="K19" s="381">
        <v>28379.78</v>
      </c>
      <c r="L19" s="382">
        <v>0</v>
      </c>
      <c r="M19" s="382">
        <v>0</v>
      </c>
      <c r="N19" s="378" t="s">
        <v>1734</v>
      </c>
      <c r="O19" s="378" t="s">
        <v>1747</v>
      </c>
      <c r="P19" s="378" t="s">
        <v>1534</v>
      </c>
    </row>
    <row r="20" spans="1:16" s="523" customFormat="1" ht="20.100000000000001" customHeight="1">
      <c r="A20" s="518" t="s">
        <v>1734</v>
      </c>
      <c r="B20" s="518" t="s">
        <v>1731</v>
      </c>
      <c r="C20" s="518" t="s">
        <v>1320</v>
      </c>
      <c r="D20" s="519" t="s">
        <v>1856</v>
      </c>
      <c r="E20" s="519" t="s">
        <v>1632</v>
      </c>
      <c r="F20" s="524"/>
      <c r="G20" s="524">
        <v>-8380</v>
      </c>
      <c r="H20" s="521">
        <v>4551527.7</v>
      </c>
      <c r="I20" s="518" t="s">
        <v>1851</v>
      </c>
      <c r="J20" s="518" t="s">
        <v>1854</v>
      </c>
      <c r="K20" s="525">
        <v>-8380</v>
      </c>
      <c r="L20" s="522">
        <v>0</v>
      </c>
      <c r="M20" s="522">
        <v>0</v>
      </c>
      <c r="N20" s="518" t="s">
        <v>1734</v>
      </c>
      <c r="O20" s="518" t="s">
        <v>1256</v>
      </c>
      <c r="P20" s="518" t="s">
        <v>1534</v>
      </c>
    </row>
    <row r="21" spans="1:16" s="523" customFormat="1" ht="20.100000000000001" customHeight="1">
      <c r="A21" s="518" t="s">
        <v>1734</v>
      </c>
      <c r="B21" s="518" t="s">
        <v>1731</v>
      </c>
      <c r="C21" s="518" t="s">
        <v>1857</v>
      </c>
      <c r="D21" s="519" t="s">
        <v>1735</v>
      </c>
      <c r="E21" s="519" t="s">
        <v>1435</v>
      </c>
      <c r="F21" s="524"/>
      <c r="G21" s="524">
        <v>-5084.8</v>
      </c>
      <c r="H21" s="521">
        <v>4546442.9000000004</v>
      </c>
      <c r="I21" s="518" t="s">
        <v>1851</v>
      </c>
      <c r="J21" s="518" t="s">
        <v>1854</v>
      </c>
      <c r="K21" s="525">
        <v>-5084.8</v>
      </c>
      <c r="L21" s="522">
        <v>0</v>
      </c>
      <c r="M21" s="522">
        <v>0</v>
      </c>
      <c r="N21" s="518" t="s">
        <v>1734</v>
      </c>
      <c r="O21" s="518" t="s">
        <v>1436</v>
      </c>
      <c r="P21" s="518" t="s">
        <v>1534</v>
      </c>
    </row>
    <row r="22" spans="1:16" s="523" customFormat="1" ht="20.100000000000001" customHeight="1">
      <c r="A22" s="518" t="s">
        <v>1734</v>
      </c>
      <c r="B22" s="518" t="s">
        <v>1731</v>
      </c>
      <c r="C22" s="518" t="s">
        <v>1340</v>
      </c>
      <c r="D22" s="519" t="s">
        <v>1858</v>
      </c>
      <c r="E22" s="519" t="s">
        <v>1611</v>
      </c>
      <c r="F22" s="524"/>
      <c r="G22" s="524">
        <v>-5000</v>
      </c>
      <c r="H22" s="521">
        <v>4541442.9000000004</v>
      </c>
      <c r="I22" s="518" t="s">
        <v>1851</v>
      </c>
      <c r="J22" s="518" t="s">
        <v>1854</v>
      </c>
      <c r="K22" s="525">
        <v>-5000</v>
      </c>
      <c r="L22" s="522">
        <v>0</v>
      </c>
      <c r="M22" s="522">
        <v>0</v>
      </c>
      <c r="N22" s="518" t="s">
        <v>1734</v>
      </c>
      <c r="O22" s="518" t="s">
        <v>1256</v>
      </c>
      <c r="P22" s="518" t="s">
        <v>1534</v>
      </c>
    </row>
    <row r="23" spans="1:16" s="523" customFormat="1" ht="20.100000000000001" customHeight="1">
      <c r="A23" s="518" t="s">
        <v>1734</v>
      </c>
      <c r="B23" s="518" t="s">
        <v>1731</v>
      </c>
      <c r="C23" s="518" t="s">
        <v>1263</v>
      </c>
      <c r="D23" s="519" t="s">
        <v>1735</v>
      </c>
      <c r="E23" s="519" t="s">
        <v>1355</v>
      </c>
      <c r="F23" s="524"/>
      <c r="G23" s="524">
        <v>-4912.1400000000003</v>
      </c>
      <c r="H23" s="521">
        <v>4536530.76</v>
      </c>
      <c r="I23" s="518" t="s">
        <v>1851</v>
      </c>
      <c r="J23" s="518" t="s">
        <v>1854</v>
      </c>
      <c r="K23" s="525">
        <v>-4912.1400000000003</v>
      </c>
      <c r="L23" s="522">
        <v>0</v>
      </c>
      <c r="M23" s="522">
        <v>0</v>
      </c>
      <c r="N23" s="518" t="s">
        <v>1734</v>
      </c>
      <c r="O23" s="518" t="s">
        <v>1380</v>
      </c>
      <c r="P23" s="518" t="s">
        <v>1534</v>
      </c>
    </row>
    <row r="24" spans="1:16" s="523" customFormat="1" ht="20.100000000000001" customHeight="1">
      <c r="A24" s="518" t="s">
        <v>1734</v>
      </c>
      <c r="B24" s="518" t="s">
        <v>1731</v>
      </c>
      <c r="C24" s="518" t="s">
        <v>1857</v>
      </c>
      <c r="D24" s="519" t="s">
        <v>1735</v>
      </c>
      <c r="E24" s="519" t="s">
        <v>1508</v>
      </c>
      <c r="F24" s="524"/>
      <c r="G24" s="524">
        <v>-4800.8900000000003</v>
      </c>
      <c r="H24" s="521">
        <v>4531729.87</v>
      </c>
      <c r="I24" s="518" t="s">
        <v>1851</v>
      </c>
      <c r="J24" s="518" t="s">
        <v>1854</v>
      </c>
      <c r="K24" s="525">
        <v>-4800.8900000000003</v>
      </c>
      <c r="L24" s="522">
        <v>0</v>
      </c>
      <c r="M24" s="522">
        <v>0</v>
      </c>
      <c r="N24" s="518" t="s">
        <v>1734</v>
      </c>
      <c r="O24" s="518" t="s">
        <v>1509</v>
      </c>
      <c r="P24" s="518" t="s">
        <v>1534</v>
      </c>
    </row>
    <row r="25" spans="1:16" s="523" customFormat="1" ht="20.100000000000001" customHeight="1">
      <c r="A25" s="518" t="s">
        <v>1859</v>
      </c>
      <c r="B25" s="518" t="s">
        <v>1738</v>
      </c>
      <c r="C25" s="518" t="s">
        <v>198</v>
      </c>
      <c r="D25" s="519" t="s">
        <v>19</v>
      </c>
      <c r="E25" s="519" t="s">
        <v>1355</v>
      </c>
      <c r="F25" s="524"/>
      <c r="G25" s="524">
        <v>-4894.62</v>
      </c>
      <c r="H25" s="521">
        <v>4526835.25</v>
      </c>
      <c r="I25" s="518" t="s">
        <v>1851</v>
      </c>
      <c r="J25" s="518" t="s">
        <v>1854</v>
      </c>
      <c r="K25" s="525">
        <v>-4894.62</v>
      </c>
      <c r="L25" s="522">
        <v>0</v>
      </c>
      <c r="M25" s="522">
        <v>0</v>
      </c>
      <c r="N25" s="518" t="s">
        <v>1734</v>
      </c>
      <c r="O25" s="518" t="s">
        <v>1256</v>
      </c>
      <c r="P25" s="518" t="s">
        <v>1534</v>
      </c>
    </row>
    <row r="26" spans="1:16" s="523" customFormat="1" ht="20.100000000000001" customHeight="1">
      <c r="A26" s="518" t="s">
        <v>1734</v>
      </c>
      <c r="B26" s="518" t="s">
        <v>1734</v>
      </c>
      <c r="C26" s="518" t="s">
        <v>329</v>
      </c>
      <c r="D26" s="519" t="s">
        <v>1257</v>
      </c>
      <c r="E26" s="519" t="s">
        <v>644</v>
      </c>
      <c r="F26" s="524"/>
      <c r="G26" s="524">
        <v>-12</v>
      </c>
      <c r="H26" s="521">
        <v>4212446.49</v>
      </c>
      <c r="I26" s="518" t="s">
        <v>1851</v>
      </c>
      <c r="J26" s="518" t="s">
        <v>1854</v>
      </c>
      <c r="K26" s="525">
        <v>-12</v>
      </c>
      <c r="L26" s="522">
        <v>0</v>
      </c>
      <c r="M26" s="522">
        <v>0</v>
      </c>
      <c r="N26" s="518" t="s">
        <v>1734</v>
      </c>
      <c r="O26" s="518" t="s">
        <v>1256</v>
      </c>
      <c r="P26" s="518" t="s">
        <v>1535</v>
      </c>
    </row>
    <row r="27" spans="1:16" s="523" customFormat="1" ht="20.100000000000001" customHeight="1">
      <c r="A27" s="518" t="s">
        <v>1734</v>
      </c>
      <c r="B27" s="518" t="s">
        <v>1734</v>
      </c>
      <c r="C27" s="518" t="s">
        <v>329</v>
      </c>
      <c r="D27" s="519" t="s">
        <v>1257</v>
      </c>
      <c r="E27" s="519" t="s">
        <v>644</v>
      </c>
      <c r="F27" s="524"/>
      <c r="G27" s="524">
        <v>-12</v>
      </c>
      <c r="H27" s="521">
        <v>4212434.49</v>
      </c>
      <c r="I27" s="518" t="s">
        <v>1851</v>
      </c>
      <c r="J27" s="518" t="s">
        <v>1854</v>
      </c>
      <c r="K27" s="525">
        <v>-12</v>
      </c>
      <c r="L27" s="522">
        <v>0</v>
      </c>
      <c r="M27" s="522">
        <v>0</v>
      </c>
      <c r="N27" s="518" t="s">
        <v>1734</v>
      </c>
      <c r="O27" s="518" t="s">
        <v>1256</v>
      </c>
      <c r="P27" s="518" t="s">
        <v>1535</v>
      </c>
    </row>
    <row r="28" spans="1:16" s="523" customFormat="1" ht="20.100000000000001" customHeight="1">
      <c r="A28" s="518" t="s">
        <v>1859</v>
      </c>
      <c r="B28" s="518" t="s">
        <v>1859</v>
      </c>
      <c r="C28" s="518" t="s">
        <v>329</v>
      </c>
      <c r="D28" s="519" t="s">
        <v>1257</v>
      </c>
      <c r="E28" s="519" t="s">
        <v>644</v>
      </c>
      <c r="F28" s="524"/>
      <c r="G28" s="524">
        <v>-20</v>
      </c>
      <c r="H28" s="521">
        <v>4282932.2300000004</v>
      </c>
      <c r="I28" s="518" t="s">
        <v>1851</v>
      </c>
      <c r="J28" s="518" t="s">
        <v>1854</v>
      </c>
      <c r="K28" s="525">
        <v>-20</v>
      </c>
      <c r="L28" s="522">
        <v>0</v>
      </c>
      <c r="M28" s="522">
        <v>0</v>
      </c>
      <c r="N28" s="518" t="s">
        <v>1859</v>
      </c>
      <c r="O28" s="518" t="s">
        <v>1256</v>
      </c>
      <c r="P28" s="518" t="s">
        <v>1535</v>
      </c>
    </row>
    <row r="29" spans="1:16" s="383" customFormat="1" ht="20.100000000000001" customHeight="1">
      <c r="A29" s="378" t="s">
        <v>1748</v>
      </c>
      <c r="B29" s="378" t="s">
        <v>1731</v>
      </c>
      <c r="C29" s="378" t="s">
        <v>1263</v>
      </c>
      <c r="D29" s="379" t="s">
        <v>1749</v>
      </c>
      <c r="E29" s="379" t="s">
        <v>453</v>
      </c>
      <c r="F29" s="380"/>
      <c r="G29" s="380">
        <v>-26331.22</v>
      </c>
      <c r="H29" s="381">
        <v>4256526.01</v>
      </c>
      <c r="I29" s="378" t="s">
        <v>1727</v>
      </c>
      <c r="J29" s="378" t="s">
        <v>1728</v>
      </c>
      <c r="K29" s="380">
        <v>-26331.22</v>
      </c>
      <c r="L29" s="382">
        <v>0</v>
      </c>
      <c r="M29" s="382">
        <v>0</v>
      </c>
      <c r="N29" s="378" t="s">
        <v>1748</v>
      </c>
      <c r="O29" s="378" t="s">
        <v>1256</v>
      </c>
      <c r="P29" s="378" t="s">
        <v>1534</v>
      </c>
    </row>
    <row r="30" spans="1:16" s="383" customFormat="1" ht="20.100000000000001" customHeight="1">
      <c r="A30" s="378" t="s">
        <v>1734</v>
      </c>
      <c r="B30" s="378" t="s">
        <v>1738</v>
      </c>
      <c r="C30" s="378" t="s">
        <v>1263</v>
      </c>
      <c r="D30" s="379" t="s">
        <v>1735</v>
      </c>
      <c r="E30" s="379" t="s">
        <v>1579</v>
      </c>
      <c r="F30" s="380"/>
      <c r="G30" s="380">
        <v>-588.69000000000005</v>
      </c>
      <c r="H30" s="381">
        <v>4255937.32</v>
      </c>
      <c r="I30" s="378" t="s">
        <v>1727</v>
      </c>
      <c r="J30" s="378" t="s">
        <v>1728</v>
      </c>
      <c r="K30" s="380">
        <v>-588.69000000000005</v>
      </c>
      <c r="L30" s="382">
        <v>0</v>
      </c>
      <c r="M30" s="382">
        <v>0</v>
      </c>
      <c r="N30" s="378" t="s">
        <v>1748</v>
      </c>
      <c r="O30" s="378" t="s">
        <v>1256</v>
      </c>
      <c r="P30" s="378" t="s">
        <v>1534</v>
      </c>
    </row>
    <row r="31" spans="1:16" s="383" customFormat="1" ht="20.100000000000001" customHeight="1">
      <c r="A31" s="378" t="s">
        <v>1748</v>
      </c>
      <c r="B31" s="378" t="s">
        <v>1748</v>
      </c>
      <c r="C31" s="378" t="s">
        <v>329</v>
      </c>
      <c r="D31" s="379" t="s">
        <v>1257</v>
      </c>
      <c r="E31" s="379" t="s">
        <v>644</v>
      </c>
      <c r="F31" s="380"/>
      <c r="G31" s="380">
        <v>-52.66</v>
      </c>
      <c r="H31" s="381">
        <v>4255830.66</v>
      </c>
      <c r="I31" s="378" t="s">
        <v>1727</v>
      </c>
      <c r="J31" s="378" t="s">
        <v>1728</v>
      </c>
      <c r="K31" s="380">
        <v>-52.66</v>
      </c>
      <c r="L31" s="382">
        <v>0</v>
      </c>
      <c r="M31" s="382">
        <v>0</v>
      </c>
      <c r="N31" s="378" t="s">
        <v>1748</v>
      </c>
      <c r="O31" s="378" t="s">
        <v>1256</v>
      </c>
      <c r="P31" s="378" t="s">
        <v>1535</v>
      </c>
    </row>
    <row r="32" spans="1:16" s="383" customFormat="1" ht="20.100000000000001" customHeight="1">
      <c r="A32" s="378" t="s">
        <v>1748</v>
      </c>
      <c r="B32" s="378" t="s">
        <v>1748</v>
      </c>
      <c r="C32" s="378" t="s">
        <v>329</v>
      </c>
      <c r="D32" s="379" t="s">
        <v>1257</v>
      </c>
      <c r="E32" s="379" t="s">
        <v>644</v>
      </c>
      <c r="F32" s="380"/>
      <c r="G32" s="380">
        <v>-108.8</v>
      </c>
      <c r="H32" s="381">
        <v>4255721.8600000003</v>
      </c>
      <c r="I32" s="378" t="s">
        <v>1727</v>
      </c>
      <c r="J32" s="378" t="s">
        <v>1728</v>
      </c>
      <c r="K32" s="380">
        <v>-108.8</v>
      </c>
      <c r="L32" s="382">
        <v>0</v>
      </c>
      <c r="M32" s="382">
        <v>0</v>
      </c>
      <c r="N32" s="378" t="s">
        <v>1748</v>
      </c>
      <c r="O32" s="378" t="s">
        <v>1256</v>
      </c>
      <c r="P32" s="378" t="s">
        <v>1535</v>
      </c>
    </row>
    <row r="33" spans="1:16" s="383" customFormat="1" ht="20.100000000000001" customHeight="1">
      <c r="A33" s="378" t="s">
        <v>1750</v>
      </c>
      <c r="B33" s="378" t="s">
        <v>1738</v>
      </c>
      <c r="C33" s="378" t="s">
        <v>1269</v>
      </c>
      <c r="D33" s="379" t="s">
        <v>1536</v>
      </c>
      <c r="E33" s="379" t="s">
        <v>1472</v>
      </c>
      <c r="F33" s="380"/>
      <c r="G33" s="380">
        <v>-4801.3900000000003</v>
      </c>
      <c r="H33" s="381">
        <v>4112741.18</v>
      </c>
      <c r="I33" s="378" t="s">
        <v>1727</v>
      </c>
      <c r="J33" s="378" t="s">
        <v>1728</v>
      </c>
      <c r="K33" s="380">
        <v>-4801.3900000000003</v>
      </c>
      <c r="L33" s="382">
        <v>0</v>
      </c>
      <c r="M33" s="382">
        <v>0</v>
      </c>
      <c r="N33" s="378" t="s">
        <v>1750</v>
      </c>
      <c r="O33" s="378" t="s">
        <v>1473</v>
      </c>
      <c r="P33" s="378" t="s">
        <v>1534</v>
      </c>
    </row>
    <row r="34" spans="1:16" s="383" customFormat="1" ht="20.100000000000001" customHeight="1">
      <c r="A34" s="378" t="s">
        <v>1750</v>
      </c>
      <c r="B34" s="378" t="s">
        <v>1738</v>
      </c>
      <c r="C34" s="378" t="s">
        <v>1269</v>
      </c>
      <c r="D34" s="379" t="s">
        <v>1536</v>
      </c>
      <c r="E34" s="379" t="s">
        <v>1751</v>
      </c>
      <c r="F34" s="380"/>
      <c r="G34" s="380">
        <v>-3217.27</v>
      </c>
      <c r="H34" s="381">
        <v>4109523.91</v>
      </c>
      <c r="I34" s="378" t="s">
        <v>1727</v>
      </c>
      <c r="J34" s="378" t="s">
        <v>1728</v>
      </c>
      <c r="K34" s="380">
        <v>-3217.27</v>
      </c>
      <c r="L34" s="382">
        <v>0</v>
      </c>
      <c r="M34" s="382">
        <v>0</v>
      </c>
      <c r="N34" s="378" t="s">
        <v>1750</v>
      </c>
      <c r="O34" s="378" t="s">
        <v>1752</v>
      </c>
      <c r="P34" s="378" t="s">
        <v>1534</v>
      </c>
    </row>
    <row r="35" spans="1:16" s="383" customFormat="1" ht="20.100000000000001" customHeight="1">
      <c r="A35" s="378" t="s">
        <v>1750</v>
      </c>
      <c r="B35" s="378" t="s">
        <v>1738</v>
      </c>
      <c r="C35" s="378" t="s">
        <v>1220</v>
      </c>
      <c r="D35" s="379" t="s">
        <v>1753</v>
      </c>
      <c r="E35" s="379" t="s">
        <v>1557</v>
      </c>
      <c r="F35" s="380"/>
      <c r="G35" s="380">
        <v>-1700.77</v>
      </c>
      <c r="H35" s="381">
        <v>4107823.14</v>
      </c>
      <c r="I35" s="378" t="s">
        <v>1727</v>
      </c>
      <c r="J35" s="378" t="s">
        <v>1728</v>
      </c>
      <c r="K35" s="380">
        <v>-1700.77</v>
      </c>
      <c r="L35" s="382">
        <v>0</v>
      </c>
      <c r="M35" s="382">
        <v>0</v>
      </c>
      <c r="N35" s="378" t="s">
        <v>1750</v>
      </c>
      <c r="O35" s="378" t="s">
        <v>1256</v>
      </c>
      <c r="P35" s="378" t="s">
        <v>1538</v>
      </c>
    </row>
    <row r="36" spans="1:16" s="383" customFormat="1" ht="20.100000000000001" customHeight="1">
      <c r="A36" s="378" t="s">
        <v>1750</v>
      </c>
      <c r="B36" s="378" t="s">
        <v>1738</v>
      </c>
      <c r="C36" s="378" t="s">
        <v>1220</v>
      </c>
      <c r="D36" s="379" t="s">
        <v>1754</v>
      </c>
      <c r="E36" s="379" t="s">
        <v>1557</v>
      </c>
      <c r="F36" s="380"/>
      <c r="G36" s="380">
        <v>-1214.74</v>
      </c>
      <c r="H36" s="381">
        <v>4106608.4</v>
      </c>
      <c r="I36" s="378" t="s">
        <v>1727</v>
      </c>
      <c r="J36" s="378" t="s">
        <v>1728</v>
      </c>
      <c r="K36" s="380">
        <v>-1214.74</v>
      </c>
      <c r="L36" s="382">
        <v>0</v>
      </c>
      <c r="M36" s="382">
        <v>0</v>
      </c>
      <c r="N36" s="378" t="s">
        <v>1750</v>
      </c>
      <c r="O36" s="378" t="s">
        <v>1256</v>
      </c>
      <c r="P36" s="378" t="s">
        <v>1538</v>
      </c>
    </row>
    <row r="37" spans="1:16" s="383" customFormat="1" ht="20.100000000000001" customHeight="1">
      <c r="A37" s="378" t="s">
        <v>1737</v>
      </c>
      <c r="B37" s="378" t="s">
        <v>1748</v>
      </c>
      <c r="C37" s="378" t="s">
        <v>1697</v>
      </c>
      <c r="D37" s="379" t="s">
        <v>1755</v>
      </c>
      <c r="E37" s="379" t="s">
        <v>1569</v>
      </c>
      <c r="F37" s="380"/>
      <c r="G37" s="380">
        <v>-14361.93</v>
      </c>
      <c r="H37" s="381">
        <v>4055372.15</v>
      </c>
      <c r="I37" s="378" t="s">
        <v>1727</v>
      </c>
      <c r="J37" s="378" t="s">
        <v>1728</v>
      </c>
      <c r="K37" s="380">
        <v>-14361.93</v>
      </c>
      <c r="L37" s="382">
        <v>0</v>
      </c>
      <c r="M37" s="382">
        <v>0</v>
      </c>
      <c r="N37" s="378" t="s">
        <v>1756</v>
      </c>
      <c r="O37" s="378" t="s">
        <v>1256</v>
      </c>
      <c r="P37" s="378" t="s">
        <v>1537</v>
      </c>
    </row>
    <row r="38" spans="1:16" s="383" customFormat="1" ht="20.100000000000001" customHeight="1">
      <c r="A38" s="378" t="s">
        <v>1750</v>
      </c>
      <c r="B38" s="378" t="s">
        <v>1750</v>
      </c>
      <c r="C38" s="378" t="s">
        <v>1282</v>
      </c>
      <c r="D38" s="379" t="s">
        <v>1757</v>
      </c>
      <c r="E38" s="379" t="s">
        <v>1674</v>
      </c>
      <c r="F38" s="380"/>
      <c r="G38" s="380">
        <v>-1225.8800000000001</v>
      </c>
      <c r="H38" s="381">
        <v>4054146.27</v>
      </c>
      <c r="I38" s="378" t="s">
        <v>1727</v>
      </c>
      <c r="J38" s="378" t="s">
        <v>1728</v>
      </c>
      <c r="K38" s="380">
        <v>-1225.8800000000001</v>
      </c>
      <c r="L38" s="382">
        <v>0</v>
      </c>
      <c r="M38" s="382">
        <v>0</v>
      </c>
      <c r="N38" s="378" t="s">
        <v>1756</v>
      </c>
      <c r="O38" s="378" t="s">
        <v>1256</v>
      </c>
      <c r="P38" s="378" t="s">
        <v>1534</v>
      </c>
    </row>
    <row r="39" spans="1:16" s="383" customFormat="1" ht="20.100000000000001" customHeight="1">
      <c r="A39" s="378" t="s">
        <v>1756</v>
      </c>
      <c r="B39" s="378" t="s">
        <v>1756</v>
      </c>
      <c r="C39" s="378" t="s">
        <v>329</v>
      </c>
      <c r="D39" s="379" t="s">
        <v>1257</v>
      </c>
      <c r="E39" s="379" t="s">
        <v>644</v>
      </c>
      <c r="F39" s="380"/>
      <c r="G39" s="380">
        <v>-12</v>
      </c>
      <c r="H39" s="381">
        <v>3311963.29</v>
      </c>
      <c r="I39" s="378" t="s">
        <v>1727</v>
      </c>
      <c r="J39" s="378" t="s">
        <v>1728</v>
      </c>
      <c r="K39" s="380">
        <v>-12</v>
      </c>
      <c r="L39" s="382">
        <v>0</v>
      </c>
      <c r="M39" s="382">
        <v>0</v>
      </c>
      <c r="N39" s="378" t="s">
        <v>1756</v>
      </c>
      <c r="O39" s="378" t="s">
        <v>1256</v>
      </c>
      <c r="P39" s="378" t="s">
        <v>1535</v>
      </c>
    </row>
    <row r="40" spans="1:16" s="383" customFormat="1" ht="20.100000000000001" customHeight="1">
      <c r="A40" s="378" t="s">
        <v>1758</v>
      </c>
      <c r="B40" s="378" t="s">
        <v>1759</v>
      </c>
      <c r="C40" s="378" t="s">
        <v>256</v>
      </c>
      <c r="D40" s="379" t="s">
        <v>1760</v>
      </c>
      <c r="E40" s="379" t="s">
        <v>1399</v>
      </c>
      <c r="F40" s="380"/>
      <c r="G40" s="380">
        <v>-4669.68</v>
      </c>
      <c r="H40" s="381">
        <v>3110380.34</v>
      </c>
      <c r="I40" s="378" t="s">
        <v>1727</v>
      </c>
      <c r="J40" s="378" t="s">
        <v>1728</v>
      </c>
      <c r="K40" s="380">
        <v>-4669.68</v>
      </c>
      <c r="L40" s="382">
        <v>0</v>
      </c>
      <c r="M40" s="382">
        <v>0</v>
      </c>
      <c r="N40" s="378" t="s">
        <v>1737</v>
      </c>
      <c r="O40" s="378" t="s">
        <v>1256</v>
      </c>
      <c r="P40" s="378" t="s">
        <v>1537</v>
      </c>
    </row>
    <row r="41" spans="1:16" s="383" customFormat="1" ht="20.100000000000001" customHeight="1">
      <c r="A41" s="378" t="s">
        <v>1761</v>
      </c>
      <c r="B41" s="378" t="s">
        <v>1762</v>
      </c>
      <c r="C41" s="378" t="s">
        <v>256</v>
      </c>
      <c r="D41" s="379" t="s">
        <v>1763</v>
      </c>
      <c r="E41" s="379" t="s">
        <v>1541</v>
      </c>
      <c r="F41" s="380"/>
      <c r="G41" s="380">
        <v>-11202.7</v>
      </c>
      <c r="H41" s="381">
        <v>3099177.64</v>
      </c>
      <c r="I41" s="378" t="s">
        <v>1727</v>
      </c>
      <c r="J41" s="378" t="s">
        <v>1728</v>
      </c>
      <c r="K41" s="380">
        <v>-11202.7</v>
      </c>
      <c r="L41" s="382">
        <v>0</v>
      </c>
      <c r="M41" s="382">
        <v>0</v>
      </c>
      <c r="N41" s="378" t="s">
        <v>1737</v>
      </c>
      <c r="O41" s="378" t="s">
        <v>1256</v>
      </c>
      <c r="P41" s="378" t="s">
        <v>1537</v>
      </c>
    </row>
    <row r="42" spans="1:16" s="383" customFormat="1" ht="20.100000000000001" customHeight="1">
      <c r="A42" s="378" t="s">
        <v>1758</v>
      </c>
      <c r="B42" s="378" t="s">
        <v>1759</v>
      </c>
      <c r="C42" s="378" t="s">
        <v>1221</v>
      </c>
      <c r="D42" s="379" t="s">
        <v>1764</v>
      </c>
      <c r="E42" s="379" t="s">
        <v>1399</v>
      </c>
      <c r="F42" s="380"/>
      <c r="G42" s="380">
        <v>-3395.3</v>
      </c>
      <c r="H42" s="381">
        <v>3095782.34</v>
      </c>
      <c r="I42" s="378" t="s">
        <v>1727</v>
      </c>
      <c r="J42" s="378" t="s">
        <v>1728</v>
      </c>
      <c r="K42" s="380">
        <v>-3395.3</v>
      </c>
      <c r="L42" s="382">
        <v>0</v>
      </c>
      <c r="M42" s="382">
        <v>0</v>
      </c>
      <c r="N42" s="378" t="s">
        <v>1737</v>
      </c>
      <c r="O42" s="378" t="s">
        <v>1256</v>
      </c>
      <c r="P42" s="378" t="s">
        <v>1537</v>
      </c>
    </row>
    <row r="43" spans="1:16" s="383" customFormat="1" ht="20.100000000000001" customHeight="1">
      <c r="A43" s="378" t="s">
        <v>1737</v>
      </c>
      <c r="B43" s="378" t="s">
        <v>1756</v>
      </c>
      <c r="C43" s="378" t="s">
        <v>1282</v>
      </c>
      <c r="D43" s="379" t="s">
        <v>1765</v>
      </c>
      <c r="E43" s="379" t="s">
        <v>1459</v>
      </c>
      <c r="F43" s="380"/>
      <c r="G43" s="380">
        <v>-905.5</v>
      </c>
      <c r="H43" s="381">
        <v>3093418.84</v>
      </c>
      <c r="I43" s="378" t="s">
        <v>1727</v>
      </c>
      <c r="J43" s="378" t="s">
        <v>1728</v>
      </c>
      <c r="K43" s="380">
        <v>-905.5</v>
      </c>
      <c r="L43" s="382">
        <v>0</v>
      </c>
      <c r="M43" s="382">
        <v>0</v>
      </c>
      <c r="N43" s="378" t="s">
        <v>1737</v>
      </c>
      <c r="O43" s="378" t="s">
        <v>1256</v>
      </c>
      <c r="P43" s="378" t="s">
        <v>1534</v>
      </c>
    </row>
    <row r="44" spans="1:16" s="383" customFormat="1" ht="20.100000000000001" customHeight="1">
      <c r="A44" s="378" t="s">
        <v>1737</v>
      </c>
      <c r="B44" s="378" t="s">
        <v>1737</v>
      </c>
      <c r="C44" s="378" t="s">
        <v>1282</v>
      </c>
      <c r="D44" s="379" t="s">
        <v>1766</v>
      </c>
      <c r="E44" s="379" t="s">
        <v>1459</v>
      </c>
      <c r="F44" s="380"/>
      <c r="G44" s="380">
        <v>-1020</v>
      </c>
      <c r="H44" s="381">
        <v>3092398.84</v>
      </c>
      <c r="I44" s="378" t="s">
        <v>1727</v>
      </c>
      <c r="J44" s="378" t="s">
        <v>1728</v>
      </c>
      <c r="K44" s="380">
        <v>-1020</v>
      </c>
      <c r="L44" s="382">
        <v>0</v>
      </c>
      <c r="M44" s="382">
        <v>0</v>
      </c>
      <c r="N44" s="378" t="s">
        <v>1737</v>
      </c>
      <c r="O44" s="378" t="s">
        <v>1256</v>
      </c>
      <c r="P44" s="378" t="s">
        <v>1534</v>
      </c>
    </row>
    <row r="45" spans="1:16" s="383" customFormat="1" ht="20.100000000000001" customHeight="1">
      <c r="A45" s="378" t="s">
        <v>1767</v>
      </c>
      <c r="B45" s="378" t="s">
        <v>1731</v>
      </c>
      <c r="C45" s="378" t="s">
        <v>1271</v>
      </c>
      <c r="D45" s="379" t="s">
        <v>1768</v>
      </c>
      <c r="E45" s="379" t="s">
        <v>453</v>
      </c>
      <c r="F45" s="380"/>
      <c r="G45" s="380">
        <v>-22013.02</v>
      </c>
      <c r="H45" s="381">
        <v>2947845.92</v>
      </c>
      <c r="I45" s="378" t="s">
        <v>1727</v>
      </c>
      <c r="J45" s="378" t="s">
        <v>1728</v>
      </c>
      <c r="K45" s="380">
        <v>-22013.02</v>
      </c>
      <c r="L45" s="382">
        <v>0</v>
      </c>
      <c r="M45" s="382">
        <v>0</v>
      </c>
      <c r="N45" s="378" t="s">
        <v>1769</v>
      </c>
      <c r="O45" s="378" t="s">
        <v>1256</v>
      </c>
      <c r="P45" s="378" t="s">
        <v>1534</v>
      </c>
    </row>
    <row r="46" spans="1:16" s="383" customFormat="1" ht="20.100000000000001" customHeight="1">
      <c r="A46" s="378" t="s">
        <v>1767</v>
      </c>
      <c r="B46" s="378" t="s">
        <v>1731</v>
      </c>
      <c r="C46" s="378" t="s">
        <v>1271</v>
      </c>
      <c r="D46" s="379" t="s">
        <v>1770</v>
      </c>
      <c r="E46" s="379" t="s">
        <v>453</v>
      </c>
      <c r="F46" s="380"/>
      <c r="G46" s="380">
        <v>-907.81</v>
      </c>
      <c r="H46" s="381">
        <v>2946938.11</v>
      </c>
      <c r="I46" s="378" t="s">
        <v>1727</v>
      </c>
      <c r="J46" s="378" t="s">
        <v>1728</v>
      </c>
      <c r="K46" s="380">
        <v>-907.81</v>
      </c>
      <c r="L46" s="382">
        <v>0</v>
      </c>
      <c r="M46" s="382">
        <v>0</v>
      </c>
      <c r="N46" s="378" t="s">
        <v>1769</v>
      </c>
      <c r="O46" s="378" t="s">
        <v>1256</v>
      </c>
      <c r="P46" s="378" t="s">
        <v>1534</v>
      </c>
    </row>
    <row r="47" spans="1:16" s="383" customFormat="1" ht="20.100000000000001" customHeight="1">
      <c r="A47" s="378" t="s">
        <v>1767</v>
      </c>
      <c r="B47" s="378" t="s">
        <v>1731</v>
      </c>
      <c r="C47" s="378" t="s">
        <v>1271</v>
      </c>
      <c r="D47" s="379" t="s">
        <v>1771</v>
      </c>
      <c r="E47" s="379" t="s">
        <v>453</v>
      </c>
      <c r="F47" s="380"/>
      <c r="G47" s="380">
        <v>-247.54</v>
      </c>
      <c r="H47" s="381">
        <v>2946690.57</v>
      </c>
      <c r="I47" s="378" t="s">
        <v>1727</v>
      </c>
      <c r="J47" s="378" t="s">
        <v>1728</v>
      </c>
      <c r="K47" s="380">
        <v>-247.54</v>
      </c>
      <c r="L47" s="382">
        <v>0</v>
      </c>
      <c r="M47" s="382">
        <v>0</v>
      </c>
      <c r="N47" s="378" t="s">
        <v>1769</v>
      </c>
      <c r="O47" s="378" t="s">
        <v>1256</v>
      </c>
      <c r="P47" s="378" t="s">
        <v>1534</v>
      </c>
    </row>
    <row r="48" spans="1:16" s="383" customFormat="1" ht="20.100000000000001" customHeight="1">
      <c r="A48" s="378" t="s">
        <v>1767</v>
      </c>
      <c r="B48" s="378" t="s">
        <v>1731</v>
      </c>
      <c r="C48" s="378" t="s">
        <v>1358</v>
      </c>
      <c r="D48" s="379" t="s">
        <v>1772</v>
      </c>
      <c r="E48" s="379" t="s">
        <v>453</v>
      </c>
      <c r="F48" s="380"/>
      <c r="G48" s="380">
        <v>-18437.439999999999</v>
      </c>
      <c r="H48" s="381">
        <v>2849363.74</v>
      </c>
      <c r="I48" s="378" t="s">
        <v>1727</v>
      </c>
      <c r="J48" s="378" t="s">
        <v>1728</v>
      </c>
      <c r="K48" s="380">
        <v>-18437.439999999999</v>
      </c>
      <c r="L48" s="382">
        <v>0</v>
      </c>
      <c r="M48" s="382">
        <v>0</v>
      </c>
      <c r="N48" s="378" t="s">
        <v>1769</v>
      </c>
      <c r="O48" s="378" t="s">
        <v>1256</v>
      </c>
      <c r="P48" s="378" t="s">
        <v>1534</v>
      </c>
    </row>
    <row r="49" spans="1:16" s="383" customFormat="1" ht="20.100000000000001" customHeight="1">
      <c r="A49" s="378" t="s">
        <v>1767</v>
      </c>
      <c r="B49" s="378" t="s">
        <v>1731</v>
      </c>
      <c r="C49" s="378" t="s">
        <v>1358</v>
      </c>
      <c r="D49" s="379" t="s">
        <v>1773</v>
      </c>
      <c r="E49" s="379" t="s">
        <v>453</v>
      </c>
      <c r="F49" s="380"/>
      <c r="G49" s="380">
        <v>-672.24</v>
      </c>
      <c r="H49" s="381">
        <v>2848691.5</v>
      </c>
      <c r="I49" s="378" t="s">
        <v>1727</v>
      </c>
      <c r="J49" s="378" t="s">
        <v>1728</v>
      </c>
      <c r="K49" s="380">
        <v>-672.24</v>
      </c>
      <c r="L49" s="382">
        <v>0</v>
      </c>
      <c r="M49" s="382">
        <v>0</v>
      </c>
      <c r="N49" s="378" t="s">
        <v>1769</v>
      </c>
      <c r="O49" s="378" t="s">
        <v>1256</v>
      </c>
      <c r="P49" s="378" t="s">
        <v>1534</v>
      </c>
    </row>
    <row r="50" spans="1:16" s="523" customFormat="1" ht="20.100000000000001" customHeight="1">
      <c r="A50" s="518" t="s">
        <v>1767</v>
      </c>
      <c r="B50" s="518" t="s">
        <v>1731</v>
      </c>
      <c r="C50" s="518" t="s">
        <v>1271</v>
      </c>
      <c r="D50" s="519" t="s">
        <v>1768</v>
      </c>
      <c r="E50" s="519" t="s">
        <v>453</v>
      </c>
      <c r="F50" s="524"/>
      <c r="G50" s="524">
        <v>-2539.19</v>
      </c>
      <c r="H50" s="521">
        <v>2829849.24</v>
      </c>
      <c r="I50" s="518" t="s">
        <v>1851</v>
      </c>
      <c r="J50" s="518" t="s">
        <v>1854</v>
      </c>
      <c r="K50" s="525">
        <v>-2539.19</v>
      </c>
      <c r="L50" s="522">
        <v>0</v>
      </c>
      <c r="M50" s="522">
        <v>0</v>
      </c>
      <c r="N50" s="518" t="s">
        <v>1769</v>
      </c>
      <c r="O50" s="518" t="s">
        <v>1256</v>
      </c>
      <c r="P50" s="518" t="s">
        <v>1534</v>
      </c>
    </row>
    <row r="51" spans="1:16" s="523" customFormat="1" ht="20.100000000000001" customHeight="1">
      <c r="A51" s="518" t="s">
        <v>1767</v>
      </c>
      <c r="B51" s="518" t="s">
        <v>1731</v>
      </c>
      <c r="C51" s="518" t="s">
        <v>1358</v>
      </c>
      <c r="D51" s="519" t="s">
        <v>1860</v>
      </c>
      <c r="E51" s="519" t="s">
        <v>453</v>
      </c>
      <c r="F51" s="524"/>
      <c r="G51" s="524">
        <v>-485.06</v>
      </c>
      <c r="H51" s="521">
        <v>2829364.18</v>
      </c>
      <c r="I51" s="518" t="s">
        <v>1851</v>
      </c>
      <c r="J51" s="518" t="s">
        <v>1854</v>
      </c>
      <c r="K51" s="525">
        <v>-485.06</v>
      </c>
      <c r="L51" s="522">
        <v>0</v>
      </c>
      <c r="M51" s="522">
        <v>0</v>
      </c>
      <c r="N51" s="518" t="s">
        <v>1769</v>
      </c>
      <c r="O51" s="518" t="s">
        <v>1256</v>
      </c>
      <c r="P51" s="518" t="s">
        <v>1534</v>
      </c>
    </row>
    <row r="52" spans="1:16" s="383" customFormat="1" ht="20.100000000000001" customHeight="1">
      <c r="A52" s="378" t="s">
        <v>1767</v>
      </c>
      <c r="B52" s="378" t="s">
        <v>1774</v>
      </c>
      <c r="C52" s="378" t="s">
        <v>1775</v>
      </c>
      <c r="D52" s="379" t="s">
        <v>1776</v>
      </c>
      <c r="E52" s="379" t="s">
        <v>1371</v>
      </c>
      <c r="F52" s="380"/>
      <c r="G52" s="380">
        <v>-14810.91</v>
      </c>
      <c r="H52" s="381">
        <v>2757274.34</v>
      </c>
      <c r="I52" s="378" t="s">
        <v>1727</v>
      </c>
      <c r="J52" s="378" t="s">
        <v>1728</v>
      </c>
      <c r="K52" s="380">
        <v>-14810.91</v>
      </c>
      <c r="L52" s="382">
        <v>0</v>
      </c>
      <c r="M52" s="382">
        <v>0</v>
      </c>
      <c r="N52" s="378" t="s">
        <v>1777</v>
      </c>
      <c r="O52" s="378" t="s">
        <v>1256</v>
      </c>
      <c r="P52" s="378" t="s">
        <v>1537</v>
      </c>
    </row>
    <row r="53" spans="1:16" s="383" customFormat="1" ht="20.100000000000001" customHeight="1">
      <c r="A53" s="378" t="s">
        <v>1767</v>
      </c>
      <c r="B53" s="378" t="s">
        <v>1774</v>
      </c>
      <c r="C53" s="378" t="s">
        <v>1775</v>
      </c>
      <c r="D53" s="379" t="s">
        <v>1778</v>
      </c>
      <c r="E53" s="379" t="s">
        <v>1371</v>
      </c>
      <c r="F53" s="380"/>
      <c r="G53" s="380">
        <v>-957.12</v>
      </c>
      <c r="H53" s="381">
        <v>2756317.22</v>
      </c>
      <c r="I53" s="378" t="s">
        <v>1727</v>
      </c>
      <c r="J53" s="378" t="s">
        <v>1728</v>
      </c>
      <c r="K53" s="380">
        <v>-957.12</v>
      </c>
      <c r="L53" s="382">
        <v>0</v>
      </c>
      <c r="M53" s="382">
        <v>0</v>
      </c>
      <c r="N53" s="378" t="s">
        <v>1777</v>
      </c>
      <c r="O53" s="378" t="s">
        <v>1256</v>
      </c>
      <c r="P53" s="378" t="s">
        <v>1537</v>
      </c>
    </row>
    <row r="54" spans="1:16" s="383" customFormat="1" ht="20.100000000000001" customHeight="1">
      <c r="A54" s="378" t="s">
        <v>1767</v>
      </c>
      <c r="B54" s="378" t="s">
        <v>1774</v>
      </c>
      <c r="C54" s="378" t="s">
        <v>1775</v>
      </c>
      <c r="D54" s="379" t="s">
        <v>1779</v>
      </c>
      <c r="E54" s="379" t="s">
        <v>1371</v>
      </c>
      <c r="F54" s="380"/>
      <c r="G54" s="380">
        <v>-948.6</v>
      </c>
      <c r="H54" s="381">
        <v>2755368.62</v>
      </c>
      <c r="I54" s="378" t="s">
        <v>1727</v>
      </c>
      <c r="J54" s="378" t="s">
        <v>1728</v>
      </c>
      <c r="K54" s="380">
        <v>-948.6</v>
      </c>
      <c r="L54" s="382">
        <v>0</v>
      </c>
      <c r="M54" s="382">
        <v>0</v>
      </c>
      <c r="N54" s="378" t="s">
        <v>1777</v>
      </c>
      <c r="O54" s="378" t="s">
        <v>1256</v>
      </c>
      <c r="P54" s="378" t="s">
        <v>1537</v>
      </c>
    </row>
    <row r="55" spans="1:16" s="383" customFormat="1" ht="20.100000000000001" customHeight="1">
      <c r="A55" s="378" t="s">
        <v>1767</v>
      </c>
      <c r="B55" s="378" t="s">
        <v>1774</v>
      </c>
      <c r="C55" s="378" t="s">
        <v>1775</v>
      </c>
      <c r="D55" s="379" t="s">
        <v>1780</v>
      </c>
      <c r="E55" s="379" t="s">
        <v>1371</v>
      </c>
      <c r="F55" s="380"/>
      <c r="G55" s="380">
        <v>-209.25</v>
      </c>
      <c r="H55" s="381">
        <v>2755159.37</v>
      </c>
      <c r="I55" s="378" t="s">
        <v>1727</v>
      </c>
      <c r="J55" s="378" t="s">
        <v>1728</v>
      </c>
      <c r="K55" s="380">
        <v>-209.25</v>
      </c>
      <c r="L55" s="382">
        <v>0</v>
      </c>
      <c r="M55" s="382">
        <v>0</v>
      </c>
      <c r="N55" s="378" t="s">
        <v>1777</v>
      </c>
      <c r="O55" s="378" t="s">
        <v>1256</v>
      </c>
      <c r="P55" s="378" t="s">
        <v>1537</v>
      </c>
    </row>
    <row r="56" spans="1:16" s="383" customFormat="1" ht="20.100000000000001" customHeight="1">
      <c r="A56" s="378" t="s">
        <v>1767</v>
      </c>
      <c r="B56" s="378" t="s">
        <v>1774</v>
      </c>
      <c r="C56" s="378" t="s">
        <v>1781</v>
      </c>
      <c r="D56" s="379" t="s">
        <v>1782</v>
      </c>
      <c r="E56" s="379" t="s">
        <v>1371</v>
      </c>
      <c r="F56" s="380"/>
      <c r="G56" s="380">
        <v>-3757.53</v>
      </c>
      <c r="H56" s="381">
        <v>2751401.84</v>
      </c>
      <c r="I56" s="378" t="s">
        <v>1727</v>
      </c>
      <c r="J56" s="378" t="s">
        <v>1728</v>
      </c>
      <c r="K56" s="380">
        <v>-3757.53</v>
      </c>
      <c r="L56" s="382">
        <v>0</v>
      </c>
      <c r="M56" s="382">
        <v>0</v>
      </c>
      <c r="N56" s="378" t="s">
        <v>1777</v>
      </c>
      <c r="O56" s="378" t="s">
        <v>1256</v>
      </c>
      <c r="P56" s="378" t="s">
        <v>1537</v>
      </c>
    </row>
    <row r="57" spans="1:16" s="383" customFormat="1" ht="20.100000000000001" customHeight="1">
      <c r="A57" s="378" t="s">
        <v>1767</v>
      </c>
      <c r="B57" s="378" t="s">
        <v>1774</v>
      </c>
      <c r="C57" s="378" t="s">
        <v>1781</v>
      </c>
      <c r="D57" s="379" t="s">
        <v>1783</v>
      </c>
      <c r="E57" s="379" t="s">
        <v>1371</v>
      </c>
      <c r="F57" s="380"/>
      <c r="G57" s="380">
        <v>-67.5</v>
      </c>
      <c r="H57" s="381">
        <v>2751334.34</v>
      </c>
      <c r="I57" s="378" t="s">
        <v>1727</v>
      </c>
      <c r="J57" s="378" t="s">
        <v>1728</v>
      </c>
      <c r="K57" s="380">
        <v>-67.5</v>
      </c>
      <c r="L57" s="382">
        <v>0</v>
      </c>
      <c r="M57" s="382">
        <v>0</v>
      </c>
      <c r="N57" s="378" t="s">
        <v>1777</v>
      </c>
      <c r="O57" s="378" t="s">
        <v>1256</v>
      </c>
      <c r="P57" s="378" t="s">
        <v>1537</v>
      </c>
    </row>
    <row r="58" spans="1:16" s="383" customFormat="1" ht="20.100000000000001" customHeight="1">
      <c r="A58" s="378" t="s">
        <v>1767</v>
      </c>
      <c r="B58" s="378" t="s">
        <v>1774</v>
      </c>
      <c r="C58" s="378" t="s">
        <v>1781</v>
      </c>
      <c r="D58" s="379" t="s">
        <v>1784</v>
      </c>
      <c r="E58" s="379" t="s">
        <v>1371</v>
      </c>
      <c r="F58" s="380"/>
      <c r="G58" s="380">
        <v>-306</v>
      </c>
      <c r="H58" s="381">
        <v>2751028.34</v>
      </c>
      <c r="I58" s="378" t="s">
        <v>1727</v>
      </c>
      <c r="J58" s="378" t="s">
        <v>1728</v>
      </c>
      <c r="K58" s="380">
        <v>-306</v>
      </c>
      <c r="L58" s="382">
        <v>0</v>
      </c>
      <c r="M58" s="382">
        <v>0</v>
      </c>
      <c r="N58" s="378" t="s">
        <v>1777</v>
      </c>
      <c r="O58" s="378" t="s">
        <v>1256</v>
      </c>
      <c r="P58" s="378" t="s">
        <v>1537</v>
      </c>
    </row>
    <row r="59" spans="1:16" s="383" customFormat="1" ht="20.100000000000001" customHeight="1">
      <c r="A59" s="378" t="s">
        <v>1767</v>
      </c>
      <c r="B59" s="378" t="s">
        <v>1774</v>
      </c>
      <c r="C59" s="378" t="s">
        <v>1781</v>
      </c>
      <c r="D59" s="379" t="s">
        <v>1785</v>
      </c>
      <c r="E59" s="379" t="s">
        <v>1371</v>
      </c>
      <c r="F59" s="380"/>
      <c r="G59" s="380">
        <v>-308.75</v>
      </c>
      <c r="H59" s="381">
        <v>2750719.59</v>
      </c>
      <c r="I59" s="378" t="s">
        <v>1727</v>
      </c>
      <c r="J59" s="378" t="s">
        <v>1728</v>
      </c>
      <c r="K59" s="380">
        <v>-308.75</v>
      </c>
      <c r="L59" s="382">
        <v>0</v>
      </c>
      <c r="M59" s="382">
        <v>0</v>
      </c>
      <c r="N59" s="378" t="s">
        <v>1777</v>
      </c>
      <c r="O59" s="378" t="s">
        <v>1256</v>
      </c>
      <c r="P59" s="378" t="s">
        <v>1537</v>
      </c>
    </row>
    <row r="60" spans="1:16" s="383" customFormat="1" ht="20.100000000000001" customHeight="1">
      <c r="A60" s="378" t="s">
        <v>1786</v>
      </c>
      <c r="B60" s="378" t="s">
        <v>1738</v>
      </c>
      <c r="C60" s="378" t="s">
        <v>1269</v>
      </c>
      <c r="D60" s="379" t="s">
        <v>1536</v>
      </c>
      <c r="E60" s="379" t="s">
        <v>1787</v>
      </c>
      <c r="F60" s="380"/>
      <c r="G60" s="380">
        <v>-4906.79</v>
      </c>
      <c r="H60" s="381">
        <v>2745812.8</v>
      </c>
      <c r="I60" s="378" t="s">
        <v>1727</v>
      </c>
      <c r="J60" s="378" t="s">
        <v>1728</v>
      </c>
      <c r="K60" s="380">
        <v>-4906.79</v>
      </c>
      <c r="L60" s="382">
        <v>0</v>
      </c>
      <c r="M60" s="382">
        <v>0</v>
      </c>
      <c r="N60" s="378" t="s">
        <v>1777</v>
      </c>
      <c r="O60" s="378" t="s">
        <v>1788</v>
      </c>
      <c r="P60" s="378" t="s">
        <v>1534</v>
      </c>
    </row>
    <row r="61" spans="1:16" s="383" customFormat="1" ht="20.100000000000001" customHeight="1">
      <c r="A61" s="378" t="s">
        <v>1786</v>
      </c>
      <c r="B61" s="378" t="s">
        <v>1738</v>
      </c>
      <c r="C61" s="378" t="s">
        <v>1269</v>
      </c>
      <c r="D61" s="379" t="s">
        <v>1536</v>
      </c>
      <c r="E61" s="379" t="s">
        <v>1789</v>
      </c>
      <c r="F61" s="380"/>
      <c r="G61" s="380">
        <v>-1097.26</v>
      </c>
      <c r="H61" s="381">
        <v>2744715.54</v>
      </c>
      <c r="I61" s="378" t="s">
        <v>1727</v>
      </c>
      <c r="J61" s="378" t="s">
        <v>1728</v>
      </c>
      <c r="K61" s="380">
        <v>-1097.26</v>
      </c>
      <c r="L61" s="382">
        <v>0</v>
      </c>
      <c r="M61" s="382">
        <v>0</v>
      </c>
      <c r="N61" s="378" t="s">
        <v>1777</v>
      </c>
      <c r="O61" s="378" t="s">
        <v>1790</v>
      </c>
      <c r="P61" s="378" t="s">
        <v>1534</v>
      </c>
    </row>
    <row r="62" spans="1:16" s="383" customFormat="1" ht="20.100000000000001" customHeight="1">
      <c r="A62" s="378" t="s">
        <v>1786</v>
      </c>
      <c r="B62" s="378" t="s">
        <v>1738</v>
      </c>
      <c r="C62" s="378" t="s">
        <v>1220</v>
      </c>
      <c r="D62" s="379" t="s">
        <v>1791</v>
      </c>
      <c r="E62" s="379" t="s">
        <v>1557</v>
      </c>
      <c r="F62" s="380"/>
      <c r="G62" s="380">
        <v>-1143.55</v>
      </c>
      <c r="H62" s="381">
        <v>2743571.99</v>
      </c>
      <c r="I62" s="378" t="s">
        <v>1727</v>
      </c>
      <c r="J62" s="378" t="s">
        <v>1728</v>
      </c>
      <c r="K62" s="380">
        <v>-1143.55</v>
      </c>
      <c r="L62" s="382">
        <v>0</v>
      </c>
      <c r="M62" s="382">
        <v>0</v>
      </c>
      <c r="N62" s="378" t="s">
        <v>1777</v>
      </c>
      <c r="O62" s="378" t="s">
        <v>1256</v>
      </c>
      <c r="P62" s="378" t="s">
        <v>1538</v>
      </c>
    </row>
    <row r="63" spans="1:16" s="383" customFormat="1" ht="20.100000000000001" customHeight="1">
      <c r="A63" s="378" t="s">
        <v>1777</v>
      </c>
      <c r="B63" s="378" t="s">
        <v>1738</v>
      </c>
      <c r="C63" s="378" t="s">
        <v>198</v>
      </c>
      <c r="D63" s="379" t="s">
        <v>19</v>
      </c>
      <c r="E63" s="379" t="s">
        <v>1792</v>
      </c>
      <c r="F63" s="380"/>
      <c r="G63" s="380">
        <v>-2641.68</v>
      </c>
      <c r="H63" s="381">
        <v>2727782.38</v>
      </c>
      <c r="I63" s="378" t="s">
        <v>1727</v>
      </c>
      <c r="J63" s="378" t="s">
        <v>1728</v>
      </c>
      <c r="K63" s="380">
        <v>-2641.68</v>
      </c>
      <c r="L63" s="382">
        <v>0</v>
      </c>
      <c r="M63" s="382">
        <v>0</v>
      </c>
      <c r="N63" s="378" t="s">
        <v>1777</v>
      </c>
      <c r="O63" s="378" t="s">
        <v>1793</v>
      </c>
      <c r="P63" s="378" t="s">
        <v>1534</v>
      </c>
    </row>
    <row r="64" spans="1:16" s="383" customFormat="1" ht="20.100000000000001" customHeight="1">
      <c r="A64" s="378" t="s">
        <v>1777</v>
      </c>
      <c r="B64" s="378" t="s">
        <v>1738</v>
      </c>
      <c r="C64" s="378" t="s">
        <v>198</v>
      </c>
      <c r="D64" s="379" t="s">
        <v>19</v>
      </c>
      <c r="E64" s="379" t="s">
        <v>1585</v>
      </c>
      <c r="F64" s="380"/>
      <c r="G64" s="380">
        <v>-1471.31</v>
      </c>
      <c r="H64" s="381">
        <v>2726311.07</v>
      </c>
      <c r="I64" s="378" t="s">
        <v>1727</v>
      </c>
      <c r="J64" s="378" t="s">
        <v>1728</v>
      </c>
      <c r="K64" s="380">
        <v>-1471.31</v>
      </c>
      <c r="L64" s="382">
        <v>0</v>
      </c>
      <c r="M64" s="382">
        <v>0</v>
      </c>
      <c r="N64" s="378" t="s">
        <v>1777</v>
      </c>
      <c r="O64" s="378" t="s">
        <v>1586</v>
      </c>
      <c r="P64" s="378" t="s">
        <v>1534</v>
      </c>
    </row>
    <row r="65" spans="1:16" s="383" customFormat="1" ht="20.100000000000001" customHeight="1">
      <c r="A65" s="378" t="s">
        <v>1777</v>
      </c>
      <c r="B65" s="378" t="s">
        <v>1738</v>
      </c>
      <c r="C65" s="378" t="s">
        <v>198</v>
      </c>
      <c r="D65" s="379" t="s">
        <v>19</v>
      </c>
      <c r="E65" s="379" t="s">
        <v>1362</v>
      </c>
      <c r="F65" s="380"/>
      <c r="G65" s="380">
        <v>-1359.39</v>
      </c>
      <c r="H65" s="381">
        <v>2724951.68</v>
      </c>
      <c r="I65" s="378" t="s">
        <v>1727</v>
      </c>
      <c r="J65" s="378" t="s">
        <v>1728</v>
      </c>
      <c r="K65" s="380">
        <v>-1359.39</v>
      </c>
      <c r="L65" s="382">
        <v>0</v>
      </c>
      <c r="M65" s="382">
        <v>0</v>
      </c>
      <c r="N65" s="378" t="s">
        <v>1777</v>
      </c>
      <c r="O65" s="378" t="s">
        <v>1386</v>
      </c>
      <c r="P65" s="378" t="s">
        <v>1534</v>
      </c>
    </row>
    <row r="66" spans="1:16" s="383" customFormat="1" ht="20.100000000000001" customHeight="1">
      <c r="A66" s="378" t="s">
        <v>1767</v>
      </c>
      <c r="B66" s="378" t="s">
        <v>1731</v>
      </c>
      <c r="C66" s="378" t="s">
        <v>1270</v>
      </c>
      <c r="D66" s="379" t="s">
        <v>1794</v>
      </c>
      <c r="E66" s="379" t="s">
        <v>1371</v>
      </c>
      <c r="F66" s="380"/>
      <c r="G66" s="380">
        <v>-2274.5500000000002</v>
      </c>
      <c r="H66" s="381">
        <v>2723102.95</v>
      </c>
      <c r="I66" s="378" t="s">
        <v>1727</v>
      </c>
      <c r="J66" s="378" t="s">
        <v>1728</v>
      </c>
      <c r="K66" s="380">
        <v>-2274.5500000000002</v>
      </c>
      <c r="L66" s="382">
        <v>0</v>
      </c>
      <c r="M66" s="382">
        <v>0</v>
      </c>
      <c r="N66" s="378" t="s">
        <v>1777</v>
      </c>
      <c r="O66" s="378" t="s">
        <v>1256</v>
      </c>
      <c r="P66" s="378" t="s">
        <v>1537</v>
      </c>
    </row>
    <row r="67" spans="1:16" s="383" customFormat="1" ht="20.100000000000001" customHeight="1">
      <c r="A67" s="378" t="s">
        <v>1767</v>
      </c>
      <c r="B67" s="378" t="s">
        <v>1731</v>
      </c>
      <c r="C67" s="378" t="s">
        <v>1270</v>
      </c>
      <c r="D67" s="379" t="s">
        <v>1795</v>
      </c>
      <c r="E67" s="379" t="s">
        <v>1371</v>
      </c>
      <c r="F67" s="380"/>
      <c r="G67" s="380">
        <v>-31.13</v>
      </c>
      <c r="H67" s="381">
        <v>2723071.82</v>
      </c>
      <c r="I67" s="378" t="s">
        <v>1727</v>
      </c>
      <c r="J67" s="378" t="s">
        <v>1728</v>
      </c>
      <c r="K67" s="380">
        <v>-31.13</v>
      </c>
      <c r="L67" s="382">
        <v>0</v>
      </c>
      <c r="M67" s="382">
        <v>0</v>
      </c>
      <c r="N67" s="378" t="s">
        <v>1777</v>
      </c>
      <c r="O67" s="378" t="s">
        <v>1256</v>
      </c>
      <c r="P67" s="378" t="s">
        <v>1537</v>
      </c>
    </row>
    <row r="68" spans="1:16" s="523" customFormat="1" ht="20.100000000000001" customHeight="1">
      <c r="A68" s="518" t="s">
        <v>1767</v>
      </c>
      <c r="B68" s="518" t="s">
        <v>1731</v>
      </c>
      <c r="C68" s="518" t="s">
        <v>1270</v>
      </c>
      <c r="D68" s="519" t="s">
        <v>1861</v>
      </c>
      <c r="E68" s="519" t="s">
        <v>1371</v>
      </c>
      <c r="F68" s="524"/>
      <c r="G68" s="524">
        <v>-2997.43</v>
      </c>
      <c r="H68" s="521">
        <v>2730424.06</v>
      </c>
      <c r="I68" s="518" t="s">
        <v>1851</v>
      </c>
      <c r="J68" s="518" t="s">
        <v>1854</v>
      </c>
      <c r="K68" s="525">
        <v>-2997.43</v>
      </c>
      <c r="L68" s="522">
        <v>0</v>
      </c>
      <c r="M68" s="522">
        <v>0</v>
      </c>
      <c r="N68" s="518" t="s">
        <v>1777</v>
      </c>
      <c r="O68" s="518" t="s">
        <v>1256</v>
      </c>
      <c r="P68" s="518" t="s">
        <v>1537</v>
      </c>
    </row>
    <row r="69" spans="1:16" s="383" customFormat="1" ht="20.100000000000001" customHeight="1">
      <c r="A69" s="378" t="s">
        <v>1767</v>
      </c>
      <c r="B69" s="378" t="s">
        <v>1777</v>
      </c>
      <c r="C69" s="378" t="s">
        <v>256</v>
      </c>
      <c r="D69" s="379" t="s">
        <v>1796</v>
      </c>
      <c r="E69" s="379" t="s">
        <v>378</v>
      </c>
      <c r="F69" s="380"/>
      <c r="G69" s="380">
        <v>-3304.82</v>
      </c>
      <c r="H69" s="381">
        <v>2386703.21</v>
      </c>
      <c r="I69" s="378" t="s">
        <v>1727</v>
      </c>
      <c r="J69" s="378" t="s">
        <v>1728</v>
      </c>
      <c r="K69" s="380">
        <v>-3304.82</v>
      </c>
      <c r="L69" s="382">
        <v>0</v>
      </c>
      <c r="M69" s="382">
        <v>0</v>
      </c>
      <c r="N69" s="378" t="s">
        <v>1767</v>
      </c>
      <c r="O69" s="378" t="s">
        <v>1256</v>
      </c>
      <c r="P69" s="378" t="s">
        <v>1534</v>
      </c>
    </row>
    <row r="70" spans="1:16" s="383" customFormat="1" ht="20.100000000000001" customHeight="1">
      <c r="A70" s="378" t="s">
        <v>1767</v>
      </c>
      <c r="B70" s="378" t="s">
        <v>1777</v>
      </c>
      <c r="C70" s="378" t="s">
        <v>1221</v>
      </c>
      <c r="D70" s="379" t="s">
        <v>1797</v>
      </c>
      <c r="E70" s="379" t="s">
        <v>378</v>
      </c>
      <c r="F70" s="380"/>
      <c r="G70" s="380">
        <v>-2451.14</v>
      </c>
      <c r="H70" s="381">
        <v>2384252.0699999998</v>
      </c>
      <c r="I70" s="378" t="s">
        <v>1727</v>
      </c>
      <c r="J70" s="378" t="s">
        <v>1728</v>
      </c>
      <c r="K70" s="380">
        <v>-2451.14</v>
      </c>
      <c r="L70" s="382">
        <v>0</v>
      </c>
      <c r="M70" s="382">
        <v>0</v>
      </c>
      <c r="N70" s="378" t="s">
        <v>1767</v>
      </c>
      <c r="O70" s="378" t="s">
        <v>1256</v>
      </c>
      <c r="P70" s="378" t="s">
        <v>1534</v>
      </c>
    </row>
    <row r="71" spans="1:16" s="383" customFormat="1" ht="20.100000000000001" customHeight="1">
      <c r="A71" s="378" t="s">
        <v>1767</v>
      </c>
      <c r="B71" s="378" t="s">
        <v>1777</v>
      </c>
      <c r="C71" s="378" t="s">
        <v>1221</v>
      </c>
      <c r="D71" s="379" t="s">
        <v>1798</v>
      </c>
      <c r="E71" s="379" t="s">
        <v>1493</v>
      </c>
      <c r="F71" s="380"/>
      <c r="G71" s="380">
        <v>-1461.58</v>
      </c>
      <c r="H71" s="381">
        <v>2382790.4900000002</v>
      </c>
      <c r="I71" s="378" t="s">
        <v>1727</v>
      </c>
      <c r="J71" s="378" t="s">
        <v>1728</v>
      </c>
      <c r="K71" s="380">
        <v>-1461.58</v>
      </c>
      <c r="L71" s="382">
        <v>0</v>
      </c>
      <c r="M71" s="382">
        <v>0</v>
      </c>
      <c r="N71" s="378" t="s">
        <v>1767</v>
      </c>
      <c r="O71" s="378" t="s">
        <v>1256</v>
      </c>
      <c r="P71" s="378" t="s">
        <v>1534</v>
      </c>
    </row>
    <row r="72" spans="1:16" s="383" customFormat="1" ht="20.100000000000001" customHeight="1">
      <c r="A72" s="378" t="s">
        <v>1767</v>
      </c>
      <c r="B72" s="378" t="s">
        <v>1777</v>
      </c>
      <c r="C72" s="378" t="s">
        <v>256</v>
      </c>
      <c r="D72" s="379" t="s">
        <v>1799</v>
      </c>
      <c r="E72" s="379" t="s">
        <v>1493</v>
      </c>
      <c r="F72" s="380"/>
      <c r="G72" s="380">
        <v>-8434.36</v>
      </c>
      <c r="H72" s="381">
        <v>2374356.13</v>
      </c>
      <c r="I72" s="378" t="s">
        <v>1727</v>
      </c>
      <c r="J72" s="378" t="s">
        <v>1728</v>
      </c>
      <c r="K72" s="380">
        <v>-8434.36</v>
      </c>
      <c r="L72" s="382">
        <v>0</v>
      </c>
      <c r="M72" s="382">
        <v>0</v>
      </c>
      <c r="N72" s="378" t="s">
        <v>1767</v>
      </c>
      <c r="O72" s="378" t="s">
        <v>1256</v>
      </c>
      <c r="P72" s="378" t="s">
        <v>1534</v>
      </c>
    </row>
    <row r="73" spans="1:16" s="383" customFormat="1" ht="20.100000000000001" customHeight="1">
      <c r="A73" s="378" t="s">
        <v>1767</v>
      </c>
      <c r="B73" s="378" t="s">
        <v>1777</v>
      </c>
      <c r="C73" s="378" t="s">
        <v>256</v>
      </c>
      <c r="D73" s="379" t="s">
        <v>1800</v>
      </c>
      <c r="E73" s="379" t="s">
        <v>1476</v>
      </c>
      <c r="F73" s="380"/>
      <c r="G73" s="380">
        <v>-1073.52</v>
      </c>
      <c r="H73" s="381">
        <v>2373282.61</v>
      </c>
      <c r="I73" s="378" t="s">
        <v>1727</v>
      </c>
      <c r="J73" s="378" t="s">
        <v>1728</v>
      </c>
      <c r="K73" s="380">
        <v>-1073.52</v>
      </c>
      <c r="L73" s="382">
        <v>0</v>
      </c>
      <c r="M73" s="382">
        <v>0</v>
      </c>
      <c r="N73" s="378" t="s">
        <v>1767</v>
      </c>
      <c r="O73" s="378" t="s">
        <v>1256</v>
      </c>
      <c r="P73" s="378" t="s">
        <v>1534</v>
      </c>
    </row>
    <row r="74" spans="1:16" s="523" customFormat="1" ht="20.100000000000001" customHeight="1">
      <c r="A74" s="518" t="s">
        <v>1801</v>
      </c>
      <c r="B74" s="518" t="s">
        <v>1731</v>
      </c>
      <c r="C74" s="518" t="s">
        <v>1862</v>
      </c>
      <c r="D74" s="519" t="s">
        <v>1863</v>
      </c>
      <c r="E74" s="519" t="s">
        <v>1547</v>
      </c>
      <c r="F74" s="524"/>
      <c r="G74" s="524">
        <v>-1022.84</v>
      </c>
      <c r="H74" s="521">
        <v>2611195.63</v>
      </c>
      <c r="I74" s="518" t="s">
        <v>1851</v>
      </c>
      <c r="J74" s="518" t="s">
        <v>1728</v>
      </c>
      <c r="K74" s="525">
        <v>-1022.84</v>
      </c>
      <c r="L74" s="522">
        <v>0</v>
      </c>
      <c r="M74" s="522">
        <v>0</v>
      </c>
      <c r="N74" s="518" t="s">
        <v>1767</v>
      </c>
      <c r="O74" s="518" t="s">
        <v>1256</v>
      </c>
      <c r="P74" s="518" t="s">
        <v>1537</v>
      </c>
    </row>
    <row r="75" spans="1:16" s="383" customFormat="1" ht="20.100000000000001" customHeight="1">
      <c r="A75" s="378" t="s">
        <v>1801</v>
      </c>
      <c r="B75" s="378" t="s">
        <v>1738</v>
      </c>
      <c r="C75" s="378" t="s">
        <v>198</v>
      </c>
      <c r="D75" s="379" t="s">
        <v>19</v>
      </c>
      <c r="E75" s="379" t="s">
        <v>1802</v>
      </c>
      <c r="F75" s="380"/>
      <c r="G75" s="380">
        <v>-2077.06</v>
      </c>
      <c r="H75" s="381">
        <v>2367628.2400000002</v>
      </c>
      <c r="I75" s="378" t="s">
        <v>1727</v>
      </c>
      <c r="J75" s="378" t="s">
        <v>1728</v>
      </c>
      <c r="K75" s="380">
        <v>-2077.06</v>
      </c>
      <c r="L75" s="382">
        <v>0</v>
      </c>
      <c r="M75" s="382">
        <v>0</v>
      </c>
      <c r="N75" s="378" t="s">
        <v>1801</v>
      </c>
      <c r="O75" s="378" t="s">
        <v>1386</v>
      </c>
      <c r="P75" s="378" t="s">
        <v>1534</v>
      </c>
    </row>
    <row r="76" spans="1:16" s="383" customFormat="1" ht="20.100000000000001" customHeight="1">
      <c r="A76" s="378" t="s">
        <v>1803</v>
      </c>
      <c r="B76" s="378" t="s">
        <v>1738</v>
      </c>
      <c r="C76" s="378" t="s">
        <v>1234</v>
      </c>
      <c r="D76" s="379" t="s">
        <v>1804</v>
      </c>
      <c r="E76" s="379" t="s">
        <v>1366</v>
      </c>
      <c r="F76" s="381">
        <v>313003.05</v>
      </c>
      <c r="G76" s="381"/>
      <c r="H76" s="381">
        <v>2680570.29</v>
      </c>
      <c r="I76" s="378" t="s">
        <v>1727</v>
      </c>
      <c r="J76" s="378" t="s">
        <v>1728</v>
      </c>
      <c r="K76" s="381">
        <v>313003.05</v>
      </c>
      <c r="L76" s="382">
        <v>0</v>
      </c>
      <c r="M76" s="382">
        <v>0</v>
      </c>
      <c r="N76" s="378" t="s">
        <v>1801</v>
      </c>
      <c r="O76" s="378" t="s">
        <v>1740</v>
      </c>
      <c r="P76" s="378" t="s">
        <v>1534</v>
      </c>
    </row>
    <row r="77" spans="1:16" s="383" customFormat="1" ht="20.100000000000001" customHeight="1">
      <c r="A77" s="378" t="s">
        <v>1803</v>
      </c>
      <c r="B77" s="378" t="s">
        <v>1738</v>
      </c>
      <c r="C77" s="378" t="s">
        <v>1234</v>
      </c>
      <c r="D77" s="379" t="s">
        <v>1805</v>
      </c>
      <c r="E77" s="379" t="s">
        <v>1366</v>
      </c>
      <c r="F77" s="381">
        <v>82727.48</v>
      </c>
      <c r="G77" s="381"/>
      <c r="H77" s="381">
        <v>2763297.77</v>
      </c>
      <c r="I77" s="378" t="s">
        <v>1727</v>
      </c>
      <c r="J77" s="378" t="s">
        <v>1728</v>
      </c>
      <c r="K77" s="381">
        <v>82727.48</v>
      </c>
      <c r="L77" s="382">
        <v>0</v>
      </c>
      <c r="M77" s="382">
        <v>0</v>
      </c>
      <c r="N77" s="378" t="s">
        <v>1801</v>
      </c>
      <c r="O77" s="378" t="s">
        <v>1740</v>
      </c>
      <c r="P77" s="378" t="s">
        <v>1534</v>
      </c>
    </row>
    <row r="78" spans="1:16" s="383" customFormat="1" ht="20.100000000000001" customHeight="1">
      <c r="A78" s="378" t="s">
        <v>1801</v>
      </c>
      <c r="B78" s="378" t="s">
        <v>1801</v>
      </c>
      <c r="C78" s="378" t="s">
        <v>329</v>
      </c>
      <c r="D78" s="379" t="s">
        <v>1257</v>
      </c>
      <c r="E78" s="379" t="s">
        <v>644</v>
      </c>
      <c r="F78" s="380"/>
      <c r="G78" s="380">
        <v>-30</v>
      </c>
      <c r="H78" s="381">
        <v>2763267.77</v>
      </c>
      <c r="I78" s="378" t="s">
        <v>1727</v>
      </c>
      <c r="J78" s="378" t="s">
        <v>1728</v>
      </c>
      <c r="K78" s="380">
        <v>-30</v>
      </c>
      <c r="L78" s="382">
        <v>0</v>
      </c>
      <c r="M78" s="382">
        <v>0</v>
      </c>
      <c r="N78" s="378" t="s">
        <v>1801</v>
      </c>
      <c r="O78" s="378" t="s">
        <v>1256</v>
      </c>
      <c r="P78" s="378" t="s">
        <v>1535</v>
      </c>
    </row>
    <row r="79" spans="1:16" s="383" customFormat="1" ht="20.100000000000001" customHeight="1">
      <c r="A79" s="378" t="s">
        <v>1786</v>
      </c>
      <c r="B79" s="378" t="s">
        <v>1738</v>
      </c>
      <c r="C79" s="378" t="s">
        <v>1716</v>
      </c>
      <c r="D79" s="379" t="s">
        <v>1806</v>
      </c>
      <c r="E79" s="379" t="s">
        <v>453</v>
      </c>
      <c r="F79" s="380"/>
      <c r="G79" s="380">
        <v>-14898.94</v>
      </c>
      <c r="H79" s="381">
        <v>2755208.01</v>
      </c>
      <c r="I79" s="378" t="s">
        <v>1727</v>
      </c>
      <c r="J79" s="378" t="s">
        <v>1728</v>
      </c>
      <c r="K79" s="380">
        <v>-14898.94</v>
      </c>
      <c r="L79" s="382">
        <v>0</v>
      </c>
      <c r="M79" s="382">
        <v>0</v>
      </c>
      <c r="N79" s="378" t="s">
        <v>1786</v>
      </c>
      <c r="O79" s="378" t="s">
        <v>1256</v>
      </c>
      <c r="P79" s="378" t="s">
        <v>1534</v>
      </c>
    </row>
    <row r="80" spans="1:16" s="383" customFormat="1" ht="20.100000000000001" customHeight="1">
      <c r="A80" s="378" t="s">
        <v>1786</v>
      </c>
      <c r="B80" s="378" t="s">
        <v>1738</v>
      </c>
      <c r="C80" s="378" t="s">
        <v>1716</v>
      </c>
      <c r="D80" s="379" t="s">
        <v>1807</v>
      </c>
      <c r="E80" s="379" t="s">
        <v>453</v>
      </c>
      <c r="F80" s="380"/>
      <c r="G80" s="380">
        <v>-3937.83</v>
      </c>
      <c r="H80" s="381">
        <v>2751270.18</v>
      </c>
      <c r="I80" s="378" t="s">
        <v>1727</v>
      </c>
      <c r="J80" s="378" t="s">
        <v>1728</v>
      </c>
      <c r="K80" s="380">
        <v>-3937.83</v>
      </c>
      <c r="L80" s="382">
        <v>0</v>
      </c>
      <c r="M80" s="382">
        <v>0</v>
      </c>
      <c r="N80" s="378" t="s">
        <v>1786</v>
      </c>
      <c r="O80" s="378" t="s">
        <v>1256</v>
      </c>
      <c r="P80" s="378" t="s">
        <v>1534</v>
      </c>
    </row>
    <row r="81" spans="1:16" s="523" customFormat="1" ht="20.100000000000001" customHeight="1">
      <c r="A81" s="518" t="s">
        <v>1786</v>
      </c>
      <c r="B81" s="518" t="s">
        <v>1738</v>
      </c>
      <c r="C81" s="518" t="s">
        <v>1850</v>
      </c>
      <c r="D81" s="519" t="s">
        <v>1807</v>
      </c>
      <c r="E81" s="519" t="s">
        <v>453</v>
      </c>
      <c r="F81" s="520">
        <v>3937.83</v>
      </c>
      <c r="G81" s="520"/>
      <c r="H81" s="521">
        <v>2747142.6</v>
      </c>
      <c r="I81" s="518" t="s">
        <v>1851</v>
      </c>
      <c r="J81" s="518" t="s">
        <v>1728</v>
      </c>
      <c r="K81" s="521">
        <v>3937.83</v>
      </c>
      <c r="L81" s="522">
        <v>0</v>
      </c>
      <c r="M81" s="522">
        <v>0</v>
      </c>
      <c r="N81" s="518" t="s">
        <v>1786</v>
      </c>
      <c r="O81" s="518" t="s">
        <v>1256</v>
      </c>
      <c r="P81" s="518" t="s">
        <v>1534</v>
      </c>
    </row>
    <row r="82" spans="1:16" s="523" customFormat="1" ht="20.100000000000001" customHeight="1">
      <c r="A82" s="518" t="s">
        <v>1786</v>
      </c>
      <c r="B82" s="518" t="s">
        <v>1738</v>
      </c>
      <c r="C82" s="518" t="s">
        <v>1850</v>
      </c>
      <c r="D82" s="519" t="s">
        <v>1806</v>
      </c>
      <c r="E82" s="519" t="s">
        <v>453</v>
      </c>
      <c r="F82" s="520">
        <v>14898.94</v>
      </c>
      <c r="G82" s="520"/>
      <c r="H82" s="521">
        <v>2762041.54</v>
      </c>
      <c r="I82" s="518" t="s">
        <v>1851</v>
      </c>
      <c r="J82" s="518" t="s">
        <v>1728</v>
      </c>
      <c r="K82" s="521">
        <v>14898.94</v>
      </c>
      <c r="L82" s="522">
        <v>0</v>
      </c>
      <c r="M82" s="522">
        <v>0</v>
      </c>
      <c r="N82" s="518" t="s">
        <v>1786</v>
      </c>
      <c r="O82" s="518" t="s">
        <v>1256</v>
      </c>
      <c r="P82" s="518" t="s">
        <v>1534</v>
      </c>
    </row>
    <row r="83" spans="1:16" s="383" customFormat="1" ht="20.100000000000001" customHeight="1">
      <c r="A83" s="378" t="s">
        <v>1808</v>
      </c>
      <c r="B83" s="378" t="s">
        <v>1809</v>
      </c>
      <c r="C83" s="378" t="s">
        <v>198</v>
      </c>
      <c r="D83" s="379" t="s">
        <v>19</v>
      </c>
      <c r="E83" s="379" t="s">
        <v>1810</v>
      </c>
      <c r="F83" s="380"/>
      <c r="G83" s="380">
        <v>-3314.25</v>
      </c>
      <c r="H83" s="381">
        <v>2758585.59</v>
      </c>
      <c r="I83" s="378" t="s">
        <v>1727</v>
      </c>
      <c r="J83" s="378" t="s">
        <v>1728</v>
      </c>
      <c r="K83" s="380">
        <v>-3314.25</v>
      </c>
      <c r="L83" s="382">
        <v>0</v>
      </c>
      <c r="M83" s="382">
        <v>0</v>
      </c>
      <c r="N83" s="378" t="s">
        <v>1811</v>
      </c>
      <c r="O83" s="378" t="s">
        <v>1812</v>
      </c>
      <c r="P83" s="378" t="s">
        <v>1534</v>
      </c>
    </row>
    <row r="84" spans="1:16" s="383" customFormat="1" ht="20.100000000000001" customHeight="1">
      <c r="A84" s="378" t="s">
        <v>1808</v>
      </c>
      <c r="B84" s="378" t="s">
        <v>1809</v>
      </c>
      <c r="C84" s="378" t="s">
        <v>198</v>
      </c>
      <c r="D84" s="379" t="s">
        <v>19</v>
      </c>
      <c r="E84" s="379" t="s">
        <v>1813</v>
      </c>
      <c r="F84" s="380"/>
      <c r="G84" s="380">
        <v>-2866.26</v>
      </c>
      <c r="H84" s="381">
        <v>2755719.33</v>
      </c>
      <c r="I84" s="378" t="s">
        <v>1727</v>
      </c>
      <c r="J84" s="378" t="s">
        <v>1728</v>
      </c>
      <c r="K84" s="380">
        <v>-2866.26</v>
      </c>
      <c r="L84" s="382">
        <v>0</v>
      </c>
      <c r="M84" s="382">
        <v>0</v>
      </c>
      <c r="N84" s="378" t="s">
        <v>1811</v>
      </c>
      <c r="O84" s="378" t="s">
        <v>1814</v>
      </c>
      <c r="P84" s="378" t="s">
        <v>1534</v>
      </c>
    </row>
    <row r="85" spans="1:16" s="383" customFormat="1" ht="20.100000000000001" customHeight="1">
      <c r="A85" s="378" t="s">
        <v>1808</v>
      </c>
      <c r="B85" s="378" t="s">
        <v>1809</v>
      </c>
      <c r="C85" s="378" t="s">
        <v>198</v>
      </c>
      <c r="D85" s="379" t="s">
        <v>19</v>
      </c>
      <c r="E85" s="379" t="s">
        <v>1815</v>
      </c>
      <c r="F85" s="380"/>
      <c r="G85" s="380">
        <v>-2827.57</v>
      </c>
      <c r="H85" s="381">
        <v>2752891.76</v>
      </c>
      <c r="I85" s="378" t="s">
        <v>1727</v>
      </c>
      <c r="J85" s="378" t="s">
        <v>1728</v>
      </c>
      <c r="K85" s="380">
        <v>-2827.57</v>
      </c>
      <c r="L85" s="382">
        <v>0</v>
      </c>
      <c r="M85" s="382">
        <v>0</v>
      </c>
      <c r="N85" s="378" t="s">
        <v>1811</v>
      </c>
      <c r="O85" s="378" t="s">
        <v>1816</v>
      </c>
      <c r="P85" s="378" t="s">
        <v>1534</v>
      </c>
    </row>
    <row r="86" spans="1:16" s="383" customFormat="1" ht="20.100000000000001" customHeight="1">
      <c r="A86" s="378" t="s">
        <v>1808</v>
      </c>
      <c r="B86" s="378" t="s">
        <v>1809</v>
      </c>
      <c r="C86" s="378" t="s">
        <v>198</v>
      </c>
      <c r="D86" s="379" t="s">
        <v>19</v>
      </c>
      <c r="E86" s="379" t="s">
        <v>1817</v>
      </c>
      <c r="F86" s="380"/>
      <c r="G86" s="380">
        <v>-2611.2399999999998</v>
      </c>
      <c r="H86" s="381">
        <v>2750280.52</v>
      </c>
      <c r="I86" s="378" t="s">
        <v>1727</v>
      </c>
      <c r="J86" s="378" t="s">
        <v>1728</v>
      </c>
      <c r="K86" s="380">
        <v>-2611.2399999999998</v>
      </c>
      <c r="L86" s="382">
        <v>0</v>
      </c>
      <c r="M86" s="382">
        <v>0</v>
      </c>
      <c r="N86" s="378" t="s">
        <v>1811</v>
      </c>
      <c r="O86" s="378" t="s">
        <v>1818</v>
      </c>
      <c r="P86" s="378" t="s">
        <v>1534</v>
      </c>
    </row>
    <row r="87" spans="1:16" s="383" customFormat="1" ht="20.100000000000001" customHeight="1">
      <c r="A87" s="378" t="s">
        <v>1808</v>
      </c>
      <c r="B87" s="378" t="s">
        <v>1809</v>
      </c>
      <c r="C87" s="378" t="s">
        <v>198</v>
      </c>
      <c r="D87" s="379" t="s">
        <v>19</v>
      </c>
      <c r="E87" s="379" t="s">
        <v>1819</v>
      </c>
      <c r="F87" s="380"/>
      <c r="G87" s="380">
        <v>-2483.2600000000002</v>
      </c>
      <c r="H87" s="381">
        <v>2747797.26</v>
      </c>
      <c r="I87" s="378" t="s">
        <v>1727</v>
      </c>
      <c r="J87" s="378" t="s">
        <v>1728</v>
      </c>
      <c r="K87" s="380">
        <v>-2483.2600000000002</v>
      </c>
      <c r="L87" s="382">
        <v>0</v>
      </c>
      <c r="M87" s="382">
        <v>0</v>
      </c>
      <c r="N87" s="378" t="s">
        <v>1811</v>
      </c>
      <c r="O87" s="378" t="s">
        <v>1820</v>
      </c>
      <c r="P87" s="378" t="s">
        <v>1534</v>
      </c>
    </row>
    <row r="88" spans="1:16" s="383" customFormat="1" ht="20.100000000000001" customHeight="1">
      <c r="A88" s="378" t="s">
        <v>1808</v>
      </c>
      <c r="B88" s="378" t="s">
        <v>1809</v>
      </c>
      <c r="C88" s="378" t="s">
        <v>198</v>
      </c>
      <c r="D88" s="379" t="s">
        <v>19</v>
      </c>
      <c r="E88" s="379" t="s">
        <v>1821</v>
      </c>
      <c r="F88" s="380"/>
      <c r="G88" s="380">
        <v>-2077.06</v>
      </c>
      <c r="H88" s="381">
        <v>2745720.2</v>
      </c>
      <c r="I88" s="378" t="s">
        <v>1727</v>
      </c>
      <c r="J88" s="378" t="s">
        <v>1728</v>
      </c>
      <c r="K88" s="380">
        <v>-2077.06</v>
      </c>
      <c r="L88" s="382">
        <v>0</v>
      </c>
      <c r="M88" s="382">
        <v>0</v>
      </c>
      <c r="N88" s="378" t="s">
        <v>1811</v>
      </c>
      <c r="O88" s="378" t="s">
        <v>1822</v>
      </c>
      <c r="P88" s="378" t="s">
        <v>1534</v>
      </c>
    </row>
    <row r="89" spans="1:16" s="383" customFormat="1" ht="20.100000000000001" customHeight="1">
      <c r="A89" s="378" t="s">
        <v>1808</v>
      </c>
      <c r="B89" s="378" t="s">
        <v>1809</v>
      </c>
      <c r="C89" s="378" t="s">
        <v>198</v>
      </c>
      <c r="D89" s="379" t="s">
        <v>19</v>
      </c>
      <c r="E89" s="379" t="s">
        <v>1823</v>
      </c>
      <c r="F89" s="380"/>
      <c r="G89" s="380">
        <v>-1462.22</v>
      </c>
      <c r="H89" s="381">
        <v>2744257.98</v>
      </c>
      <c r="I89" s="378" t="s">
        <v>1727</v>
      </c>
      <c r="J89" s="378" t="s">
        <v>1728</v>
      </c>
      <c r="K89" s="380">
        <v>-1462.22</v>
      </c>
      <c r="L89" s="382">
        <v>0</v>
      </c>
      <c r="M89" s="382">
        <v>0</v>
      </c>
      <c r="N89" s="378" t="s">
        <v>1811</v>
      </c>
      <c r="O89" s="378" t="s">
        <v>1824</v>
      </c>
      <c r="P89" s="378" t="s">
        <v>1534</v>
      </c>
    </row>
    <row r="90" spans="1:16" s="383" customFormat="1" ht="20.100000000000001" customHeight="1">
      <c r="A90" s="378" t="s">
        <v>1808</v>
      </c>
      <c r="B90" s="378" t="s">
        <v>1809</v>
      </c>
      <c r="C90" s="378" t="s">
        <v>198</v>
      </c>
      <c r="D90" s="379" t="s">
        <v>19</v>
      </c>
      <c r="E90" s="379" t="s">
        <v>1603</v>
      </c>
      <c r="F90" s="380"/>
      <c r="G90" s="380">
        <v>-1240.1400000000001</v>
      </c>
      <c r="H90" s="381">
        <v>2743017.84</v>
      </c>
      <c r="I90" s="378" t="s">
        <v>1727</v>
      </c>
      <c r="J90" s="378" t="s">
        <v>1728</v>
      </c>
      <c r="K90" s="380">
        <v>-1240.1400000000001</v>
      </c>
      <c r="L90" s="382">
        <v>0</v>
      </c>
      <c r="M90" s="382">
        <v>0</v>
      </c>
      <c r="N90" s="378" t="s">
        <v>1811</v>
      </c>
      <c r="O90" s="378" t="s">
        <v>1604</v>
      </c>
      <c r="P90" s="378" t="s">
        <v>1534</v>
      </c>
    </row>
    <row r="91" spans="1:16" s="383" customFormat="1" ht="20.100000000000001" customHeight="1">
      <c r="A91" s="378" t="s">
        <v>1808</v>
      </c>
      <c r="B91" s="378" t="s">
        <v>1809</v>
      </c>
      <c r="C91" s="378" t="s">
        <v>198</v>
      </c>
      <c r="D91" s="379" t="s">
        <v>19</v>
      </c>
      <c r="E91" s="379" t="s">
        <v>1825</v>
      </c>
      <c r="F91" s="380"/>
      <c r="G91" s="380">
        <v>-1048.69</v>
      </c>
      <c r="H91" s="381">
        <v>2741969.15</v>
      </c>
      <c r="I91" s="378" t="s">
        <v>1727</v>
      </c>
      <c r="J91" s="378" t="s">
        <v>1728</v>
      </c>
      <c r="K91" s="380">
        <v>-1048.69</v>
      </c>
      <c r="L91" s="382">
        <v>0</v>
      </c>
      <c r="M91" s="382">
        <v>0</v>
      </c>
      <c r="N91" s="378" t="s">
        <v>1811</v>
      </c>
      <c r="O91" s="378" t="s">
        <v>1826</v>
      </c>
      <c r="P91" s="378" t="s">
        <v>1534</v>
      </c>
    </row>
    <row r="92" spans="1:16" s="383" customFormat="1" ht="20.100000000000001" customHeight="1">
      <c r="A92" s="378" t="s">
        <v>1827</v>
      </c>
      <c r="B92" s="378" t="s">
        <v>1828</v>
      </c>
      <c r="C92" s="378" t="s">
        <v>1282</v>
      </c>
      <c r="D92" s="379" t="s">
        <v>1829</v>
      </c>
      <c r="E92" s="379" t="s">
        <v>1848</v>
      </c>
      <c r="F92" s="380"/>
      <c r="G92" s="380">
        <v>-620.91</v>
      </c>
      <c r="H92" s="381">
        <v>2740248.41</v>
      </c>
      <c r="I92" s="378" t="s">
        <v>1727</v>
      </c>
      <c r="J92" s="378" t="s">
        <v>1728</v>
      </c>
      <c r="K92" s="380">
        <v>-620.91</v>
      </c>
      <c r="L92" s="382">
        <v>0</v>
      </c>
      <c r="M92" s="382">
        <v>0</v>
      </c>
      <c r="N92" s="378" t="s">
        <v>1830</v>
      </c>
      <c r="O92" s="378" t="s">
        <v>1256</v>
      </c>
      <c r="P92" s="378" t="s">
        <v>1534</v>
      </c>
    </row>
    <row r="93" spans="1:16" s="383" customFormat="1" ht="20.100000000000001" customHeight="1">
      <c r="A93" s="378" t="s">
        <v>1830</v>
      </c>
      <c r="B93" s="378" t="s">
        <v>1731</v>
      </c>
      <c r="C93" s="378" t="s">
        <v>1295</v>
      </c>
      <c r="D93" s="379" t="s">
        <v>1831</v>
      </c>
      <c r="E93" s="379" t="s">
        <v>1415</v>
      </c>
      <c r="F93" s="380"/>
      <c r="G93" s="380">
        <v>-44578.75</v>
      </c>
      <c r="H93" s="381">
        <v>2695669.66</v>
      </c>
      <c r="I93" s="378" t="s">
        <v>1727</v>
      </c>
      <c r="J93" s="378" t="s">
        <v>1728</v>
      </c>
      <c r="K93" s="380">
        <v>-44578.75</v>
      </c>
      <c r="L93" s="382">
        <v>0</v>
      </c>
      <c r="M93" s="382">
        <v>0</v>
      </c>
      <c r="N93" s="378" t="s">
        <v>1830</v>
      </c>
      <c r="O93" s="378" t="s">
        <v>1256</v>
      </c>
      <c r="P93" s="378" t="s">
        <v>1534</v>
      </c>
    </row>
    <row r="94" spans="1:16" s="383" customFormat="1" ht="20.100000000000001" customHeight="1">
      <c r="A94" s="378" t="s">
        <v>1830</v>
      </c>
      <c r="B94" s="378" t="s">
        <v>1731</v>
      </c>
      <c r="C94" s="378" t="s">
        <v>1295</v>
      </c>
      <c r="D94" s="379" t="s">
        <v>1832</v>
      </c>
      <c r="E94" s="379" t="s">
        <v>1415</v>
      </c>
      <c r="F94" s="380"/>
      <c r="G94" s="380">
        <v>-2656.26</v>
      </c>
      <c r="H94" s="381">
        <v>2693013.4</v>
      </c>
      <c r="I94" s="378" t="s">
        <v>1727</v>
      </c>
      <c r="J94" s="378" t="s">
        <v>1728</v>
      </c>
      <c r="K94" s="380">
        <v>-2656.26</v>
      </c>
      <c r="L94" s="382">
        <v>0</v>
      </c>
      <c r="M94" s="382">
        <v>0</v>
      </c>
      <c r="N94" s="378" t="s">
        <v>1830</v>
      </c>
      <c r="O94" s="378" t="s">
        <v>1256</v>
      </c>
      <c r="P94" s="378" t="s">
        <v>1534</v>
      </c>
    </row>
    <row r="95" spans="1:16" s="383" customFormat="1" ht="20.100000000000001" customHeight="1">
      <c r="A95" s="378" t="s">
        <v>1830</v>
      </c>
      <c r="B95" s="378" t="s">
        <v>1731</v>
      </c>
      <c r="C95" s="378" t="s">
        <v>1293</v>
      </c>
      <c r="D95" s="379" t="s">
        <v>1833</v>
      </c>
      <c r="E95" s="379" t="s">
        <v>1419</v>
      </c>
      <c r="F95" s="380"/>
      <c r="G95" s="380">
        <v>-8800</v>
      </c>
      <c r="H95" s="381">
        <v>2684213.4</v>
      </c>
      <c r="I95" s="378" t="s">
        <v>1727</v>
      </c>
      <c r="J95" s="378" t="s">
        <v>1728</v>
      </c>
      <c r="K95" s="380">
        <v>-8800</v>
      </c>
      <c r="L95" s="382">
        <v>0</v>
      </c>
      <c r="M95" s="382">
        <v>0</v>
      </c>
      <c r="N95" s="378" t="s">
        <v>1830</v>
      </c>
      <c r="O95" s="378" t="s">
        <v>1256</v>
      </c>
      <c r="P95" s="378" t="s">
        <v>1534</v>
      </c>
    </row>
    <row r="96" spans="1:16" s="383" customFormat="1" ht="20.100000000000001" customHeight="1">
      <c r="A96" s="378" t="s">
        <v>1830</v>
      </c>
      <c r="B96" s="378" t="s">
        <v>1731</v>
      </c>
      <c r="C96" s="378" t="s">
        <v>1329</v>
      </c>
      <c r="D96" s="379" t="s">
        <v>1834</v>
      </c>
      <c r="E96" s="379" t="s">
        <v>1560</v>
      </c>
      <c r="F96" s="380"/>
      <c r="G96" s="380">
        <v>-4223.25</v>
      </c>
      <c r="H96" s="381">
        <v>2679990.15</v>
      </c>
      <c r="I96" s="378" t="s">
        <v>1727</v>
      </c>
      <c r="J96" s="378" t="s">
        <v>1728</v>
      </c>
      <c r="K96" s="380">
        <v>-4223.25</v>
      </c>
      <c r="L96" s="382">
        <v>0</v>
      </c>
      <c r="M96" s="382">
        <v>0</v>
      </c>
      <c r="N96" s="378" t="s">
        <v>1830</v>
      </c>
      <c r="O96" s="378" t="s">
        <v>1256</v>
      </c>
      <c r="P96" s="378" t="s">
        <v>1534</v>
      </c>
    </row>
    <row r="97" spans="1:16" s="383" customFormat="1" ht="20.100000000000001" customHeight="1">
      <c r="A97" s="378" t="s">
        <v>1830</v>
      </c>
      <c r="B97" s="378" t="s">
        <v>1731</v>
      </c>
      <c r="C97" s="378" t="s">
        <v>1298</v>
      </c>
      <c r="D97" s="379" t="s">
        <v>1835</v>
      </c>
      <c r="E97" s="379" t="s">
        <v>1405</v>
      </c>
      <c r="F97" s="380"/>
      <c r="G97" s="380">
        <v>-4500</v>
      </c>
      <c r="H97" s="381">
        <v>2675490.15</v>
      </c>
      <c r="I97" s="378" t="s">
        <v>1727</v>
      </c>
      <c r="J97" s="378" t="s">
        <v>1728</v>
      </c>
      <c r="K97" s="380">
        <v>-4500</v>
      </c>
      <c r="L97" s="382">
        <v>0</v>
      </c>
      <c r="M97" s="382">
        <v>0</v>
      </c>
      <c r="N97" s="378" t="s">
        <v>1830</v>
      </c>
      <c r="O97" s="378" t="s">
        <v>1256</v>
      </c>
      <c r="P97" s="378" t="s">
        <v>1534</v>
      </c>
    </row>
    <row r="98" spans="1:16" s="383" customFormat="1" ht="20.100000000000001" customHeight="1">
      <c r="A98" s="378" t="s">
        <v>1836</v>
      </c>
      <c r="B98" s="378" t="s">
        <v>1809</v>
      </c>
      <c r="C98" s="378" t="s">
        <v>1330</v>
      </c>
      <c r="D98" s="379" t="s">
        <v>1837</v>
      </c>
      <c r="E98" s="379" t="s">
        <v>1376</v>
      </c>
      <c r="F98" s="380"/>
      <c r="G98" s="380">
        <v>-980</v>
      </c>
      <c r="H98" s="381">
        <v>2674510.15</v>
      </c>
      <c r="I98" s="378" t="s">
        <v>1727</v>
      </c>
      <c r="J98" s="378" t="s">
        <v>1728</v>
      </c>
      <c r="K98" s="380">
        <v>-980</v>
      </c>
      <c r="L98" s="382">
        <v>0</v>
      </c>
      <c r="M98" s="382">
        <v>0</v>
      </c>
      <c r="N98" s="378" t="s">
        <v>1830</v>
      </c>
      <c r="O98" s="378" t="s">
        <v>1256</v>
      </c>
      <c r="P98" s="378" t="s">
        <v>1537</v>
      </c>
    </row>
    <row r="99" spans="1:16" s="383" customFormat="1" ht="20.100000000000001" customHeight="1">
      <c r="A99" s="378" t="s">
        <v>1836</v>
      </c>
      <c r="B99" s="378" t="s">
        <v>1809</v>
      </c>
      <c r="C99" s="378" t="s">
        <v>1330</v>
      </c>
      <c r="D99" s="379" t="s">
        <v>1838</v>
      </c>
      <c r="E99" s="379" t="s">
        <v>1376</v>
      </c>
      <c r="F99" s="380"/>
      <c r="G99" s="380">
        <v>-117.5</v>
      </c>
      <c r="H99" s="381">
        <v>2674392.65</v>
      </c>
      <c r="I99" s="378" t="s">
        <v>1727</v>
      </c>
      <c r="J99" s="378" t="s">
        <v>1728</v>
      </c>
      <c r="K99" s="380">
        <v>-117.5</v>
      </c>
      <c r="L99" s="382">
        <v>0</v>
      </c>
      <c r="M99" s="382">
        <v>0</v>
      </c>
      <c r="N99" s="378" t="s">
        <v>1830</v>
      </c>
      <c r="O99" s="378" t="s">
        <v>1256</v>
      </c>
      <c r="P99" s="378" t="s">
        <v>1537</v>
      </c>
    </row>
    <row r="100" spans="1:16" s="383" customFormat="1" ht="20.100000000000001" customHeight="1">
      <c r="A100" s="378" t="s">
        <v>1830</v>
      </c>
      <c r="B100" s="378" t="s">
        <v>1830</v>
      </c>
      <c r="C100" s="378" t="s">
        <v>1284</v>
      </c>
      <c r="D100" s="379" t="s">
        <v>1839</v>
      </c>
      <c r="E100" s="379" t="s">
        <v>1840</v>
      </c>
      <c r="F100" s="380"/>
      <c r="G100" s="380">
        <v>-1196.5999999999999</v>
      </c>
      <c r="H100" s="381">
        <v>2628974.4300000002</v>
      </c>
      <c r="I100" s="378" t="s">
        <v>1727</v>
      </c>
      <c r="J100" s="378" t="s">
        <v>1728</v>
      </c>
      <c r="K100" s="380">
        <v>-1196.5999999999999</v>
      </c>
      <c r="L100" s="382">
        <v>0</v>
      </c>
      <c r="M100" s="382">
        <v>0</v>
      </c>
      <c r="N100" s="378" t="s">
        <v>1830</v>
      </c>
      <c r="O100" s="378" t="s">
        <v>1256</v>
      </c>
      <c r="P100" s="378" t="s">
        <v>1534</v>
      </c>
    </row>
    <row r="101" spans="1:16" s="383" customFormat="1" ht="20.100000000000001" customHeight="1">
      <c r="A101" s="378" t="s">
        <v>1808</v>
      </c>
      <c r="B101" s="378" t="s">
        <v>1841</v>
      </c>
      <c r="C101" s="378" t="s">
        <v>256</v>
      </c>
      <c r="D101" s="379" t="s">
        <v>1842</v>
      </c>
      <c r="E101" s="379" t="s">
        <v>1466</v>
      </c>
      <c r="F101" s="380"/>
      <c r="G101" s="380">
        <v>-879.5</v>
      </c>
      <c r="H101" s="381">
        <v>2628094.9300000002</v>
      </c>
      <c r="I101" s="378" t="s">
        <v>1727</v>
      </c>
      <c r="J101" s="378" t="s">
        <v>1728</v>
      </c>
      <c r="K101" s="380">
        <v>-879.5</v>
      </c>
      <c r="L101" s="382">
        <v>0</v>
      </c>
      <c r="M101" s="382">
        <v>0</v>
      </c>
      <c r="N101" s="378" t="s">
        <v>1830</v>
      </c>
      <c r="O101" s="378" t="s">
        <v>1256</v>
      </c>
      <c r="P101" s="378" t="s">
        <v>1538</v>
      </c>
    </row>
    <row r="102" spans="1:16" s="383" customFormat="1" ht="20.100000000000001" customHeight="1">
      <c r="A102" s="378" t="s">
        <v>1830</v>
      </c>
      <c r="B102" s="378" t="s">
        <v>1843</v>
      </c>
      <c r="C102" s="378" t="s">
        <v>1286</v>
      </c>
      <c r="D102" s="379" t="s">
        <v>1844</v>
      </c>
      <c r="E102" s="379" t="s">
        <v>1421</v>
      </c>
      <c r="F102" s="380"/>
      <c r="G102" s="380">
        <v>-14572.71</v>
      </c>
      <c r="H102" s="381">
        <v>2606401.98</v>
      </c>
      <c r="I102" s="378" t="s">
        <v>1727</v>
      </c>
      <c r="J102" s="378" t="s">
        <v>1728</v>
      </c>
      <c r="K102" s="380">
        <v>-14572.71</v>
      </c>
      <c r="L102" s="382">
        <v>0</v>
      </c>
      <c r="M102" s="382">
        <v>0</v>
      </c>
      <c r="N102" s="378" t="s">
        <v>1830</v>
      </c>
      <c r="O102" s="378" t="s">
        <v>1256</v>
      </c>
      <c r="P102" s="378" t="s">
        <v>1538</v>
      </c>
    </row>
    <row r="103" spans="1:16" s="383" customFormat="1" ht="20.100000000000001" customHeight="1">
      <c r="A103" s="378" t="s">
        <v>1830</v>
      </c>
      <c r="B103" s="378" t="s">
        <v>1830</v>
      </c>
      <c r="C103" s="378" t="s">
        <v>329</v>
      </c>
      <c r="D103" s="379" t="s">
        <v>1257</v>
      </c>
      <c r="E103" s="379" t="s">
        <v>644</v>
      </c>
      <c r="F103" s="380"/>
      <c r="G103" s="380">
        <v>-12</v>
      </c>
      <c r="H103" s="381">
        <v>2591172.58</v>
      </c>
      <c r="I103" s="378" t="s">
        <v>1727</v>
      </c>
      <c r="J103" s="378" t="s">
        <v>1728</v>
      </c>
      <c r="K103" s="380">
        <v>-12</v>
      </c>
      <c r="L103" s="382">
        <v>0</v>
      </c>
      <c r="M103" s="382">
        <v>0</v>
      </c>
      <c r="N103" s="378" t="s">
        <v>1830</v>
      </c>
      <c r="O103" s="378" t="s">
        <v>1256</v>
      </c>
      <c r="P103" s="378" t="s">
        <v>1535</v>
      </c>
    </row>
    <row r="104" spans="1:16" s="383" customFormat="1" ht="20.100000000000001" customHeight="1">
      <c r="A104" s="378" t="s">
        <v>1830</v>
      </c>
      <c r="B104" s="378" t="s">
        <v>1830</v>
      </c>
      <c r="C104" s="378" t="s">
        <v>329</v>
      </c>
      <c r="D104" s="379" t="s">
        <v>1257</v>
      </c>
      <c r="E104" s="379" t="s">
        <v>644</v>
      </c>
      <c r="F104" s="380"/>
      <c r="G104" s="380">
        <v>-12</v>
      </c>
      <c r="H104" s="381">
        <v>2591160.58</v>
      </c>
      <c r="I104" s="378" t="s">
        <v>1727</v>
      </c>
      <c r="J104" s="378" t="s">
        <v>1728</v>
      </c>
      <c r="K104" s="380">
        <v>-12</v>
      </c>
      <c r="L104" s="382">
        <v>0</v>
      </c>
      <c r="M104" s="382">
        <v>0</v>
      </c>
      <c r="N104" s="378" t="s">
        <v>1830</v>
      </c>
      <c r="O104" s="378" t="s">
        <v>1256</v>
      </c>
      <c r="P104" s="378" t="s">
        <v>1535</v>
      </c>
    </row>
    <row r="105" spans="1:16" s="383" customFormat="1" ht="20.100000000000001" customHeight="1">
      <c r="A105" s="378" t="s">
        <v>1830</v>
      </c>
      <c r="B105" s="378" t="s">
        <v>1830</v>
      </c>
      <c r="C105" s="378" t="s">
        <v>329</v>
      </c>
      <c r="D105" s="379" t="s">
        <v>1257</v>
      </c>
      <c r="E105" s="379" t="s">
        <v>644</v>
      </c>
      <c r="F105" s="380"/>
      <c r="G105" s="380">
        <v>-12</v>
      </c>
      <c r="H105" s="381">
        <v>2591148.58</v>
      </c>
      <c r="I105" s="378" t="s">
        <v>1727</v>
      </c>
      <c r="J105" s="378" t="s">
        <v>1728</v>
      </c>
      <c r="K105" s="380">
        <v>-12</v>
      </c>
      <c r="L105" s="382">
        <v>0</v>
      </c>
      <c r="M105" s="382">
        <v>0</v>
      </c>
      <c r="N105" s="378" t="s">
        <v>1830</v>
      </c>
      <c r="O105" s="378" t="s">
        <v>1256</v>
      </c>
      <c r="P105" s="378" t="s">
        <v>1535</v>
      </c>
    </row>
    <row r="106" spans="1:16" s="383" customFormat="1" ht="20.100000000000001" customHeight="1">
      <c r="A106" s="378" t="s">
        <v>1830</v>
      </c>
      <c r="B106" s="378" t="s">
        <v>1830</v>
      </c>
      <c r="C106" s="378" t="s">
        <v>329</v>
      </c>
      <c r="D106" s="379" t="s">
        <v>1257</v>
      </c>
      <c r="E106" s="379" t="s">
        <v>644</v>
      </c>
      <c r="F106" s="380"/>
      <c r="G106" s="380">
        <v>-12</v>
      </c>
      <c r="H106" s="381">
        <v>2591136.58</v>
      </c>
      <c r="I106" s="378" t="s">
        <v>1727</v>
      </c>
      <c r="J106" s="378" t="s">
        <v>1728</v>
      </c>
      <c r="K106" s="380">
        <v>-12</v>
      </c>
      <c r="L106" s="382">
        <v>0</v>
      </c>
      <c r="M106" s="382">
        <v>0</v>
      </c>
      <c r="N106" s="378" t="s">
        <v>1830</v>
      </c>
      <c r="O106" s="378" t="s">
        <v>1256</v>
      </c>
      <c r="P106" s="378" t="s">
        <v>1535</v>
      </c>
    </row>
    <row r="107" spans="1:16" s="383" customFormat="1" ht="20.100000000000001" customHeight="1">
      <c r="A107" s="378" t="s">
        <v>1830</v>
      </c>
      <c r="B107" s="378" t="s">
        <v>1830</v>
      </c>
      <c r="C107" s="378" t="s">
        <v>329</v>
      </c>
      <c r="D107" s="379" t="s">
        <v>1257</v>
      </c>
      <c r="E107" s="379" t="s">
        <v>644</v>
      </c>
      <c r="F107" s="380"/>
      <c r="G107" s="380">
        <v>-12</v>
      </c>
      <c r="H107" s="381">
        <v>2591124.58</v>
      </c>
      <c r="I107" s="378" t="s">
        <v>1727</v>
      </c>
      <c r="J107" s="378" t="s">
        <v>1728</v>
      </c>
      <c r="K107" s="380">
        <v>-12</v>
      </c>
      <c r="L107" s="382">
        <v>0</v>
      </c>
      <c r="M107" s="382">
        <v>0</v>
      </c>
      <c r="N107" s="378" t="s">
        <v>1830</v>
      </c>
      <c r="O107" s="378" t="s">
        <v>1256</v>
      </c>
      <c r="P107" s="378" t="s">
        <v>1535</v>
      </c>
    </row>
    <row r="108" spans="1:16" s="383" customFormat="1" ht="20.100000000000001" customHeight="1">
      <c r="A108" s="378" t="s">
        <v>1830</v>
      </c>
      <c r="B108" s="378" t="s">
        <v>1830</v>
      </c>
      <c r="C108" s="378" t="s">
        <v>329</v>
      </c>
      <c r="D108" s="379" t="s">
        <v>1257</v>
      </c>
      <c r="E108" s="379" t="s">
        <v>644</v>
      </c>
      <c r="F108" s="380"/>
      <c r="G108" s="380">
        <v>-12</v>
      </c>
      <c r="H108" s="381">
        <v>2591112.58</v>
      </c>
      <c r="I108" s="378" t="s">
        <v>1727</v>
      </c>
      <c r="J108" s="378" t="s">
        <v>1728</v>
      </c>
      <c r="K108" s="380">
        <v>-12</v>
      </c>
      <c r="L108" s="382">
        <v>0</v>
      </c>
      <c r="M108" s="382">
        <v>0</v>
      </c>
      <c r="N108" s="378" t="s">
        <v>1830</v>
      </c>
      <c r="O108" s="378" t="s">
        <v>1256</v>
      </c>
      <c r="P108" s="378" t="s">
        <v>1535</v>
      </c>
    </row>
    <row r="109" spans="1:16" s="383" customFormat="1" ht="20.100000000000001" customHeight="1">
      <c r="A109" s="378" t="s">
        <v>1845</v>
      </c>
      <c r="B109" s="378" t="s">
        <v>1809</v>
      </c>
      <c r="C109" s="378" t="s">
        <v>1330</v>
      </c>
      <c r="D109" s="379" t="s">
        <v>1846</v>
      </c>
      <c r="E109" s="379" t="s">
        <v>1359</v>
      </c>
      <c r="F109" s="380"/>
      <c r="G109" s="380">
        <v>-1544</v>
      </c>
      <c r="H109" s="381">
        <v>2589276.58</v>
      </c>
      <c r="I109" s="378" t="s">
        <v>1727</v>
      </c>
      <c r="J109" s="378" t="s">
        <v>1728</v>
      </c>
      <c r="K109" s="380">
        <v>-1544</v>
      </c>
      <c r="L109" s="382">
        <v>0</v>
      </c>
      <c r="M109" s="382">
        <v>0</v>
      </c>
      <c r="N109" s="378" t="s">
        <v>1830</v>
      </c>
      <c r="O109" s="378" t="s">
        <v>1256</v>
      </c>
      <c r="P109" s="378" t="s">
        <v>1534</v>
      </c>
    </row>
    <row r="110" spans="1:16" s="383" customFormat="1" ht="20.100000000000001" customHeight="1">
      <c r="A110" s="378" t="s">
        <v>1808</v>
      </c>
      <c r="B110" s="378" t="s">
        <v>1808</v>
      </c>
      <c r="C110" s="378" t="s">
        <v>329</v>
      </c>
      <c r="D110" s="379" t="s">
        <v>1257</v>
      </c>
      <c r="E110" s="379" t="s">
        <v>644</v>
      </c>
      <c r="F110" s="380"/>
      <c r="G110" s="380">
        <v>-30.6</v>
      </c>
      <c r="H110" s="381">
        <v>2606319.48</v>
      </c>
      <c r="I110" s="378" t="s">
        <v>1727</v>
      </c>
      <c r="J110" s="378" t="s">
        <v>1728</v>
      </c>
      <c r="K110" s="380">
        <v>-30.6</v>
      </c>
      <c r="L110" s="382">
        <v>0</v>
      </c>
      <c r="M110" s="382">
        <v>0</v>
      </c>
      <c r="N110" s="378" t="s">
        <v>1808</v>
      </c>
      <c r="O110" s="378" t="s">
        <v>1256</v>
      </c>
      <c r="P110" s="378" t="s">
        <v>1535</v>
      </c>
    </row>
    <row r="111" spans="1:16" s="383" customFormat="1" ht="20.100000000000001" customHeight="1">
      <c r="A111" s="378" t="s">
        <v>1808</v>
      </c>
      <c r="B111" s="378" t="s">
        <v>1808</v>
      </c>
      <c r="C111" s="378" t="s">
        <v>329</v>
      </c>
      <c r="D111" s="379" t="s">
        <v>1257</v>
      </c>
      <c r="E111" s="379" t="s">
        <v>644</v>
      </c>
      <c r="F111" s="380"/>
      <c r="G111" s="380">
        <v>-18.7</v>
      </c>
      <c r="H111" s="381">
        <v>2606300.7799999998</v>
      </c>
      <c r="I111" s="378" t="s">
        <v>1727</v>
      </c>
      <c r="J111" s="378" t="s">
        <v>1728</v>
      </c>
      <c r="K111" s="380">
        <v>-18.7</v>
      </c>
      <c r="L111" s="382">
        <v>0</v>
      </c>
      <c r="M111" s="382">
        <v>0</v>
      </c>
      <c r="N111" s="378" t="s">
        <v>1808</v>
      </c>
      <c r="O111" s="378" t="s">
        <v>1256</v>
      </c>
      <c r="P111" s="378" t="s">
        <v>1535</v>
      </c>
    </row>
  </sheetData>
  <autoFilter ref="A1:P11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FIN-10</cp:lastModifiedBy>
  <cp:lastPrinted>2019-09-02T20:20:07Z</cp:lastPrinted>
  <dcterms:created xsi:type="dcterms:W3CDTF">2018-07-17T17:17:14Z</dcterms:created>
  <dcterms:modified xsi:type="dcterms:W3CDTF">2024-07-17T14:15:03Z</dcterms:modified>
</cp:coreProperties>
</file>